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ebrokommun-my.sharepoint.com/personal/anders_r_carlsson_orebro_se/Documents/Anders i Vivalla/Vivalla/Särskola/"/>
    </mc:Choice>
  </mc:AlternateContent>
  <xr:revisionPtr revIDLastSave="0" documentId="8_{7517E9FB-8E27-4B03-A8C9-45B7980DAEA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implan" sheetId="1" r:id="rId1"/>
    <sheet name="Områknat per veck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8" i="2" l="1"/>
  <c r="M17" i="2" l="1"/>
  <c r="M37" i="2" s="1"/>
  <c r="N17" i="2"/>
  <c r="N37" i="2" s="1"/>
  <c r="M16" i="2"/>
  <c r="M36" i="2" s="1"/>
  <c r="N16" i="2"/>
  <c r="N36" i="2" s="1"/>
  <c r="M15" i="2"/>
  <c r="M35" i="2" s="1"/>
  <c r="N15" i="2"/>
  <c r="N35" i="2" s="1"/>
  <c r="M14" i="2"/>
  <c r="M34" i="2" s="1"/>
  <c r="N14" i="2"/>
  <c r="N34" i="2" s="1"/>
  <c r="M13" i="2"/>
  <c r="M33" i="2" s="1"/>
  <c r="N13" i="2"/>
  <c r="N33" i="2" s="1"/>
  <c r="M12" i="2"/>
  <c r="M32" i="2" s="1"/>
  <c r="N12" i="2"/>
  <c r="N32" i="2" s="1"/>
  <c r="M11" i="2"/>
  <c r="M31" i="2" s="1"/>
  <c r="N11" i="2"/>
  <c r="N31" i="2" s="1"/>
  <c r="M10" i="2"/>
  <c r="M30" i="2" s="1"/>
  <c r="N10" i="2"/>
  <c r="N30" i="2" s="1"/>
  <c r="M9" i="2"/>
  <c r="M29" i="2" s="1"/>
  <c r="N9" i="2"/>
  <c r="N29" i="2" s="1"/>
  <c r="M8" i="2"/>
  <c r="M28" i="2" s="1"/>
  <c r="N8" i="2"/>
  <c r="N28" i="2" s="1"/>
  <c r="M7" i="2"/>
  <c r="M27" i="2" s="1"/>
  <c r="N7" i="2"/>
  <c r="N27" i="2" s="1"/>
  <c r="M6" i="2"/>
  <c r="N6" i="2"/>
  <c r="L7" i="2"/>
  <c r="L27" i="2" s="1"/>
  <c r="O27" i="2" s="1"/>
  <c r="P27" i="2" s="1"/>
  <c r="L8" i="2"/>
  <c r="L28" i="2" s="1"/>
  <c r="L9" i="2"/>
  <c r="L29" i="2" s="1"/>
  <c r="L10" i="2"/>
  <c r="L30" i="2" s="1"/>
  <c r="L11" i="2"/>
  <c r="L31" i="2" s="1"/>
  <c r="L12" i="2"/>
  <c r="L32" i="2" s="1"/>
  <c r="L13" i="2"/>
  <c r="L33" i="2" s="1"/>
  <c r="L14" i="2"/>
  <c r="L34" i="2" s="1"/>
  <c r="O34" i="2" s="1"/>
  <c r="P34" i="2" s="1"/>
  <c r="L15" i="2"/>
  <c r="L35" i="2" s="1"/>
  <c r="O35" i="2" s="1"/>
  <c r="P35" i="2" s="1"/>
  <c r="L16" i="2"/>
  <c r="L36" i="2" s="1"/>
  <c r="L17" i="2"/>
  <c r="L37" i="2" s="1"/>
  <c r="L6" i="2"/>
  <c r="O6" i="2" s="1"/>
  <c r="P6" i="2" s="1"/>
  <c r="H16" i="2"/>
  <c r="H36" i="2" s="1"/>
  <c r="I16" i="2"/>
  <c r="I36" i="2" s="1"/>
  <c r="H15" i="2"/>
  <c r="H35" i="2" s="1"/>
  <c r="I15" i="2"/>
  <c r="I35" i="2" s="1"/>
  <c r="H14" i="2"/>
  <c r="H34" i="2" s="1"/>
  <c r="I14" i="2"/>
  <c r="I34" i="2" s="1"/>
  <c r="I12" i="2"/>
  <c r="I32" i="2" s="1"/>
  <c r="H12" i="2"/>
  <c r="H32" i="2" s="1"/>
  <c r="H11" i="2"/>
  <c r="H31" i="2" s="1"/>
  <c r="I11" i="2"/>
  <c r="I31" i="2" s="1"/>
  <c r="H10" i="2"/>
  <c r="H30" i="2" s="1"/>
  <c r="I10" i="2"/>
  <c r="I30" i="2" s="1"/>
  <c r="H9" i="2"/>
  <c r="H29" i="2" s="1"/>
  <c r="I9" i="2"/>
  <c r="I29" i="2" s="1"/>
  <c r="H8" i="2"/>
  <c r="H28" i="2" s="1"/>
  <c r="I8" i="2"/>
  <c r="I28" i="2" s="1"/>
  <c r="H7" i="2"/>
  <c r="H27" i="2" s="1"/>
  <c r="I7" i="2"/>
  <c r="I27" i="2" s="1"/>
  <c r="H13" i="2"/>
  <c r="H33" i="2" s="1"/>
  <c r="I13" i="2"/>
  <c r="I33" i="2" s="1"/>
  <c r="H17" i="2"/>
  <c r="H37" i="2" s="1"/>
  <c r="I17" i="2"/>
  <c r="I37" i="2" s="1"/>
  <c r="H6" i="2"/>
  <c r="H26" i="2" s="1"/>
  <c r="I6" i="2"/>
  <c r="I26" i="2" s="1"/>
  <c r="G7" i="2"/>
  <c r="G27" i="2" s="1"/>
  <c r="J27" i="2" s="1"/>
  <c r="K27" i="2" s="1"/>
  <c r="G8" i="2"/>
  <c r="G28" i="2" s="1"/>
  <c r="G9" i="2"/>
  <c r="G29" i="2" s="1"/>
  <c r="G10" i="2"/>
  <c r="G30" i="2" s="1"/>
  <c r="G11" i="2"/>
  <c r="G31" i="2" s="1"/>
  <c r="J31" i="2" s="1"/>
  <c r="K31" i="2" s="1"/>
  <c r="G12" i="2"/>
  <c r="G32" i="2" s="1"/>
  <c r="G13" i="2"/>
  <c r="G33" i="2" s="1"/>
  <c r="G14" i="2"/>
  <c r="G34" i="2" s="1"/>
  <c r="G15" i="2"/>
  <c r="G35" i="2" s="1"/>
  <c r="G16" i="2"/>
  <c r="G36" i="2" s="1"/>
  <c r="J36" i="2" s="1"/>
  <c r="K36" i="2" s="1"/>
  <c r="G17" i="2"/>
  <c r="G37" i="2" s="1"/>
  <c r="J37" i="2" s="1"/>
  <c r="K37" i="2" s="1"/>
  <c r="G6" i="2"/>
  <c r="G26" i="2" s="1"/>
  <c r="B6" i="2"/>
  <c r="B26" i="2" s="1"/>
  <c r="D9" i="2"/>
  <c r="D29" i="2" s="1"/>
  <c r="D10" i="2"/>
  <c r="D30" i="2" s="1"/>
  <c r="C10" i="2"/>
  <c r="C30" i="2" s="1"/>
  <c r="D16" i="2"/>
  <c r="D36" i="2" s="1"/>
  <c r="C17" i="2"/>
  <c r="C37" i="2" s="1"/>
  <c r="D17" i="2"/>
  <c r="D37" i="2" s="1"/>
  <c r="C16" i="2"/>
  <c r="C36" i="2" s="1"/>
  <c r="C15" i="2"/>
  <c r="C35" i="2" s="1"/>
  <c r="D15" i="2"/>
  <c r="D35" i="2" s="1"/>
  <c r="C14" i="2"/>
  <c r="C34" i="2" s="1"/>
  <c r="D14" i="2"/>
  <c r="D34" i="2" s="1"/>
  <c r="C13" i="2"/>
  <c r="C33" i="2" s="1"/>
  <c r="D13" i="2"/>
  <c r="D33" i="2" s="1"/>
  <c r="C12" i="2"/>
  <c r="C32" i="2" s="1"/>
  <c r="D12" i="2"/>
  <c r="D32" i="2" s="1"/>
  <c r="C11" i="2"/>
  <c r="C31" i="2" s="1"/>
  <c r="D11" i="2"/>
  <c r="D31" i="2" s="1"/>
  <c r="C9" i="2"/>
  <c r="C29" i="2" s="1"/>
  <c r="C8" i="2"/>
  <c r="C28" i="2" s="1"/>
  <c r="D8" i="2"/>
  <c r="D28" i="2" s="1"/>
  <c r="C7" i="2"/>
  <c r="C27" i="2" s="1"/>
  <c r="D7" i="2"/>
  <c r="D27" i="2" s="1"/>
  <c r="B7" i="2"/>
  <c r="B27" i="2" s="1"/>
  <c r="B8" i="2"/>
  <c r="B9" i="2"/>
  <c r="B10" i="2"/>
  <c r="B30" i="2" s="1"/>
  <c r="E30" i="2" s="1"/>
  <c r="F30" i="2" s="1"/>
  <c r="B11" i="2"/>
  <c r="B12" i="2"/>
  <c r="B13" i="2"/>
  <c r="B14" i="2"/>
  <c r="B34" i="2" s="1"/>
  <c r="E34" i="2" s="1"/>
  <c r="F34" i="2" s="1"/>
  <c r="B15" i="2"/>
  <c r="B16" i="2"/>
  <c r="B17" i="2"/>
  <c r="C6" i="2"/>
  <c r="D6" i="2"/>
  <c r="D26" i="2" s="1"/>
  <c r="R18" i="2"/>
  <c r="J26" i="2" l="1"/>
  <c r="K26" i="2" s="1"/>
  <c r="J29" i="2"/>
  <c r="K29" i="2" s="1"/>
  <c r="O33" i="2"/>
  <c r="P33" i="2" s="1"/>
  <c r="O31" i="2"/>
  <c r="P31" i="2" s="1"/>
  <c r="O29" i="2"/>
  <c r="P29" i="2" s="1"/>
  <c r="J34" i="2"/>
  <c r="K34" i="2" s="1"/>
  <c r="Q34" i="2" s="1"/>
  <c r="C26" i="2"/>
  <c r="E6" i="2"/>
  <c r="F6" i="2" s="1"/>
  <c r="O37" i="2"/>
  <c r="P37" i="2" s="1"/>
  <c r="O30" i="2"/>
  <c r="P30" i="2" s="1"/>
  <c r="E12" i="2"/>
  <c r="F12" i="2" s="1"/>
  <c r="B32" i="2"/>
  <c r="E32" i="2" s="1"/>
  <c r="F32" i="2" s="1"/>
  <c r="J6" i="2"/>
  <c r="K6" i="2" s="1"/>
  <c r="Q6" i="2" s="1"/>
  <c r="O10" i="2"/>
  <c r="P10" i="2" s="1"/>
  <c r="E15" i="2"/>
  <c r="F15" i="2" s="1"/>
  <c r="B35" i="2"/>
  <c r="E35" i="2" s="1"/>
  <c r="F35" i="2" s="1"/>
  <c r="E11" i="2"/>
  <c r="F11" i="2" s="1"/>
  <c r="B31" i="2"/>
  <c r="E31" i="2" s="1"/>
  <c r="F31" i="2" s="1"/>
  <c r="Q31" i="2" s="1"/>
  <c r="E27" i="2"/>
  <c r="F27" i="2" s="1"/>
  <c r="Q27" i="2" s="1"/>
  <c r="E10" i="2"/>
  <c r="F10" i="2" s="1"/>
  <c r="J33" i="2"/>
  <c r="K33" i="2" s="1"/>
  <c r="J17" i="2"/>
  <c r="K17" i="2" s="1"/>
  <c r="J13" i="2"/>
  <c r="K13" i="2" s="1"/>
  <c r="J9" i="2"/>
  <c r="K9" i="2" s="1"/>
  <c r="M26" i="2"/>
  <c r="M18" i="2"/>
  <c r="M38" i="2" s="1"/>
  <c r="O17" i="2"/>
  <c r="P17" i="2" s="1"/>
  <c r="O13" i="2"/>
  <c r="P13" i="2" s="1"/>
  <c r="O9" i="2"/>
  <c r="P9" i="2" s="1"/>
  <c r="J30" i="2"/>
  <c r="K30" i="2" s="1"/>
  <c r="Q30" i="2" s="1"/>
  <c r="J14" i="2"/>
  <c r="K14" i="2" s="1"/>
  <c r="N26" i="2"/>
  <c r="N18" i="2"/>
  <c r="N38" i="2" s="1"/>
  <c r="O14" i="2"/>
  <c r="P14" i="2" s="1"/>
  <c r="E14" i="2"/>
  <c r="F14" i="2" s="1"/>
  <c r="J32" i="2"/>
  <c r="K32" i="2" s="1"/>
  <c r="J28" i="2"/>
  <c r="K28" i="2" s="1"/>
  <c r="J16" i="2"/>
  <c r="K16" i="2" s="1"/>
  <c r="J12" i="2"/>
  <c r="K12" i="2" s="1"/>
  <c r="J8" i="2"/>
  <c r="K8" i="2" s="1"/>
  <c r="O36" i="2"/>
  <c r="P36" i="2" s="1"/>
  <c r="O32" i="2"/>
  <c r="P32" i="2" s="1"/>
  <c r="O28" i="2"/>
  <c r="P28" i="2" s="1"/>
  <c r="O16" i="2"/>
  <c r="P16" i="2" s="1"/>
  <c r="O12" i="2"/>
  <c r="P12" i="2" s="1"/>
  <c r="O8" i="2"/>
  <c r="P8" i="2" s="1"/>
  <c r="E16" i="2"/>
  <c r="F16" i="2" s="1"/>
  <c r="B36" i="2"/>
  <c r="E36" i="2" s="1"/>
  <c r="F36" i="2" s="1"/>
  <c r="E8" i="2"/>
  <c r="F8" i="2" s="1"/>
  <c r="B28" i="2"/>
  <c r="E28" i="2" s="1"/>
  <c r="F28" i="2" s="1"/>
  <c r="J10" i="2"/>
  <c r="K10" i="2" s="1"/>
  <c r="L26" i="2"/>
  <c r="L18" i="2"/>
  <c r="H18" i="2"/>
  <c r="E17" i="2"/>
  <c r="F17" i="2" s="1"/>
  <c r="B37" i="2"/>
  <c r="E37" i="2" s="1"/>
  <c r="F37" i="2" s="1"/>
  <c r="Q37" i="2" s="1"/>
  <c r="E13" i="2"/>
  <c r="F13" i="2" s="1"/>
  <c r="B33" i="2"/>
  <c r="E33" i="2" s="1"/>
  <c r="F33" i="2" s="1"/>
  <c r="E9" i="2"/>
  <c r="F9" i="2" s="1"/>
  <c r="Q9" i="2" s="1"/>
  <c r="B29" i="2"/>
  <c r="E29" i="2" s="1"/>
  <c r="F29" i="2" s="1"/>
  <c r="Q29" i="2" s="1"/>
  <c r="E26" i="2"/>
  <c r="F26" i="2" s="1"/>
  <c r="J35" i="2"/>
  <c r="K35" i="2" s="1"/>
  <c r="J15" i="2"/>
  <c r="K15" i="2" s="1"/>
  <c r="J11" i="2"/>
  <c r="K11" i="2" s="1"/>
  <c r="J7" i="2"/>
  <c r="K7" i="2" s="1"/>
  <c r="O15" i="2"/>
  <c r="P15" i="2" s="1"/>
  <c r="O11" i="2"/>
  <c r="P11" i="2" s="1"/>
  <c r="O7" i="2"/>
  <c r="P7" i="2" s="1"/>
  <c r="B18" i="2"/>
  <c r="C18" i="2"/>
  <c r="E7" i="2"/>
  <c r="F7" i="2" s="1"/>
  <c r="Q7" i="2" s="1"/>
  <c r="I38" i="2"/>
  <c r="H38" i="2"/>
  <c r="G18" i="2"/>
  <c r="I18" i="2"/>
  <c r="D18" i="2"/>
  <c r="O18" i="1"/>
  <c r="L18" i="1"/>
  <c r="K18" i="1"/>
  <c r="J18" i="1"/>
  <c r="H18" i="1"/>
  <c r="G18" i="1"/>
  <c r="F18" i="1"/>
  <c r="D18" i="1"/>
  <c r="C18" i="1"/>
  <c r="B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M12" i="1"/>
  <c r="I12" i="1"/>
  <c r="E12" i="1"/>
  <c r="M11" i="1"/>
  <c r="I11" i="1"/>
  <c r="E11" i="1"/>
  <c r="M10" i="1"/>
  <c r="I10" i="1"/>
  <c r="E10" i="1"/>
  <c r="M9" i="1"/>
  <c r="I9" i="1"/>
  <c r="E9" i="1"/>
  <c r="M8" i="1"/>
  <c r="I8" i="1"/>
  <c r="E8" i="1"/>
  <c r="M7" i="1"/>
  <c r="I7" i="1"/>
  <c r="E7" i="1"/>
  <c r="M6" i="1"/>
  <c r="I6" i="1"/>
  <c r="E6" i="1"/>
  <c r="Q14" i="2" l="1"/>
  <c r="B38" i="2"/>
  <c r="Q16" i="2"/>
  <c r="J18" i="2"/>
  <c r="Q17" i="2"/>
  <c r="Q13" i="2"/>
  <c r="Q33" i="2"/>
  <c r="Q28" i="2"/>
  <c r="Q10" i="2"/>
  <c r="Q35" i="2"/>
  <c r="Q32" i="2"/>
  <c r="Q11" i="2"/>
  <c r="N12" i="1"/>
  <c r="L38" i="2"/>
  <c r="O38" i="2" s="1"/>
  <c r="P38" i="2" s="1"/>
  <c r="O18" i="2"/>
  <c r="P18" i="2" s="1"/>
  <c r="Q8" i="2"/>
  <c r="Q15" i="2"/>
  <c r="Q12" i="2"/>
  <c r="O26" i="2"/>
  <c r="P26" i="2" s="1"/>
  <c r="Q26" i="2" s="1"/>
  <c r="Q36" i="2"/>
  <c r="K18" i="2"/>
  <c r="D38" i="2"/>
  <c r="C38" i="2"/>
  <c r="G38" i="2"/>
  <c r="J38" i="2" s="1"/>
  <c r="K38" i="2" s="1"/>
  <c r="E18" i="2"/>
  <c r="F18" i="2" s="1"/>
  <c r="N17" i="1"/>
  <c r="N16" i="1"/>
  <c r="N15" i="1"/>
  <c r="N11" i="1"/>
  <c r="N8" i="1"/>
  <c r="N7" i="1"/>
  <c r="N6" i="1"/>
  <c r="N10" i="1"/>
  <c r="N14" i="1"/>
  <c r="N9" i="1"/>
  <c r="N13" i="1"/>
  <c r="M18" i="1"/>
  <c r="E18" i="1"/>
  <c r="I18" i="1"/>
  <c r="Q18" i="2" l="1"/>
  <c r="E38" i="2"/>
  <c r="F38" i="2" s="1"/>
  <c r="Q38" i="2" s="1"/>
  <c r="N18" i="1"/>
</calcChain>
</file>

<file path=xl/sharedStrings.xml><?xml version="1.0" encoding="utf-8"?>
<sst xmlns="http://schemas.openxmlformats.org/spreadsheetml/2006/main" count="80" uniqueCount="38">
  <si>
    <r>
      <t xml:space="preserve">Timplan </t>
    </r>
    <r>
      <rPr>
        <b/>
        <sz val="12"/>
        <rFont val="Arial"/>
        <family val="2"/>
      </rPr>
      <t>Örebro kommuns grundskolor</t>
    </r>
  </si>
  <si>
    <t>Grundsärskolan</t>
  </si>
  <si>
    <t>Timmar per ämne och läsår</t>
  </si>
  <si>
    <t>Justerad 20190424</t>
  </si>
  <si>
    <t>Ämne/Åk</t>
  </si>
  <si>
    <t>Totalt 1-3</t>
  </si>
  <si>
    <t>Totalt 4-6</t>
  </si>
  <si>
    <t>Totalt 7-9</t>
  </si>
  <si>
    <t>Totalt 1-9</t>
  </si>
  <si>
    <t>enl. Grf.</t>
  </si>
  <si>
    <t>Bild</t>
  </si>
  <si>
    <t>Hem- och konsumentkunskap</t>
  </si>
  <si>
    <t>Idrott och hälsa</t>
  </si>
  <si>
    <t>Musik</t>
  </si>
  <si>
    <t>Slöjd</t>
  </si>
  <si>
    <t>Svenska eller svenska som andraspråk</t>
  </si>
  <si>
    <t>Engelska</t>
  </si>
  <si>
    <t>Matematik</t>
  </si>
  <si>
    <t>Naturorienterande ämnen</t>
  </si>
  <si>
    <t>Samhällsorienterande ämnen</t>
  </si>
  <si>
    <t>Teknik</t>
  </si>
  <si>
    <t>Elevens val</t>
  </si>
  <si>
    <t>Summa</t>
  </si>
  <si>
    <t>TIMPLANEUTRÄKNING</t>
  </si>
  <si>
    <t>Inför stadieindelad timplan</t>
  </si>
  <si>
    <t xml:space="preserve">Undervisningstimmar/vecka </t>
  </si>
  <si>
    <t>Totalt tim</t>
  </si>
  <si>
    <t>S:a utr 1-3</t>
  </si>
  <si>
    <t>1-3</t>
  </si>
  <si>
    <t>S:a  utr 4-6</t>
  </si>
  <si>
    <t>4-6</t>
  </si>
  <si>
    <t>S:a utr 7-9</t>
  </si>
  <si>
    <t>7-9</t>
  </si>
  <si>
    <t>1-9</t>
  </si>
  <si>
    <t xml:space="preserve"> </t>
  </si>
  <si>
    <t>Minuter/vecka</t>
  </si>
  <si>
    <t>S:a min 1-3</t>
  </si>
  <si>
    <t>S:a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</si>
</sst>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Arial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4" fontId="3" fillId="0" borderId="0" xfId="0" applyNumberFormat="1" applyFont="1" applyFill="1"/>
    <xf numFmtId="0" fontId="0" fillId="0" borderId="0" xfId="0" applyFill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3" xfId="0" applyFill="1" applyBorder="1"/>
    <xf numFmtId="1" fontId="5" fillId="0" borderId="0" xfId="0" applyNumberFormat="1" applyFont="1"/>
    <xf numFmtId="1" fontId="0" fillId="0" borderId="0" xfId="0" applyNumberFormat="1"/>
    <xf numFmtId="1" fontId="3" fillId="0" borderId="4" xfId="0" applyNumberFormat="1" applyFont="1" applyBorder="1"/>
    <xf numFmtId="1" fontId="0" fillId="0" borderId="0" xfId="0" applyNumberFormat="1" applyBorder="1"/>
    <xf numFmtId="1" fontId="3" fillId="0" borderId="3" xfId="0" applyNumberFormat="1" applyFont="1" applyBorder="1" applyAlignment="1">
      <alignment horizontal="right"/>
    </xf>
    <xf numFmtId="1" fontId="0" fillId="0" borderId="0" xfId="0" applyNumberFormat="1" applyFill="1" applyBorder="1"/>
    <xf numFmtId="1" fontId="3" fillId="0" borderId="4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3" fillId="2" borderId="5" xfId="0" applyFont="1" applyFill="1" applyBorder="1"/>
    <xf numFmtId="0" fontId="3" fillId="2" borderId="6" xfId="0" applyFont="1" applyFill="1" applyBorder="1"/>
    <xf numFmtId="1" fontId="3" fillId="2" borderId="2" xfId="0" applyNumberFormat="1" applyFont="1" applyFill="1" applyBorder="1"/>
    <xf numFmtId="1" fontId="3" fillId="2" borderId="3" xfId="0" applyNumberFormat="1" applyFont="1" applyFill="1" applyBorder="1"/>
    <xf numFmtId="1" fontId="3" fillId="2" borderId="3" xfId="0" applyNumberFormat="1" applyFont="1" applyFill="1" applyBorder="1" applyAlignment="1">
      <alignment horizontal="right"/>
    </xf>
    <xf numFmtId="0" fontId="3" fillId="0" borderId="0" xfId="0" applyFont="1" applyFill="1"/>
    <xf numFmtId="2" fontId="0" fillId="0" borderId="0" xfId="0" applyNumberForma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0" fontId="3" fillId="0" borderId="0" xfId="0" applyFont="1" applyFill="1" applyBorder="1"/>
    <xf numFmtId="0" fontId="3" fillId="0" borderId="0" xfId="0" applyFont="1" applyBorder="1"/>
    <xf numFmtId="0" fontId="7" fillId="0" borderId="0" xfId="0" applyFont="1"/>
    <xf numFmtId="0" fontId="3" fillId="2" borderId="3" xfId="0" applyFont="1" applyFill="1" applyBorder="1"/>
    <xf numFmtId="0" fontId="2" fillId="0" borderId="0" xfId="0" applyFont="1"/>
    <xf numFmtId="0" fontId="3" fillId="2" borderId="7" xfId="0" applyFont="1" applyFill="1" applyBorder="1"/>
    <xf numFmtId="0" fontId="3" fillId="2" borderId="7" xfId="0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2" fontId="5" fillId="0" borderId="3" xfId="0" applyNumberFormat="1" applyFont="1" applyBorder="1"/>
    <xf numFmtId="2" fontId="3" fillId="0" borderId="3" xfId="0" applyNumberFormat="1" applyFont="1" applyBorder="1"/>
    <xf numFmtId="2" fontId="0" fillId="0" borderId="3" xfId="0" applyNumberFormat="1" applyBorder="1"/>
    <xf numFmtId="2" fontId="3" fillId="0" borderId="3" xfId="0" applyNumberFormat="1" applyFont="1" applyBorder="1" applyAlignment="1">
      <alignment horizontal="right"/>
    </xf>
    <xf numFmtId="2" fontId="6" fillId="0" borderId="0" xfId="0" applyNumberFormat="1" applyFont="1" applyFill="1" applyBorder="1"/>
    <xf numFmtId="2" fontId="6" fillId="0" borderId="3" xfId="0" applyNumberFormat="1" applyFont="1" applyBorder="1" applyAlignment="1">
      <alignment horizontal="center"/>
    </xf>
    <xf numFmtId="2" fontId="3" fillId="2" borderId="2" xfId="0" applyNumberFormat="1" applyFont="1" applyFill="1" applyBorder="1"/>
    <xf numFmtId="2" fontId="3" fillId="2" borderId="3" xfId="0" applyNumberFormat="1" applyFont="1" applyFill="1" applyBorder="1"/>
    <xf numFmtId="2" fontId="3" fillId="2" borderId="3" xfId="0" applyNumberFormat="1" applyFont="1" applyFill="1" applyBorder="1" applyAlignment="1">
      <alignment horizontal="right"/>
    </xf>
    <xf numFmtId="2" fontId="3" fillId="2" borderId="7" xfId="0" applyNumberFormat="1" applyFont="1" applyFill="1" applyBorder="1" applyAlignment="1">
      <alignment horizontal="right"/>
    </xf>
    <xf numFmtId="2" fontId="3" fillId="2" borderId="7" xfId="0" applyNumberFormat="1" applyFont="1" applyFill="1" applyBorder="1"/>
    <xf numFmtId="2" fontId="3" fillId="2" borderId="2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/>
    <xf numFmtId="0" fontId="0" fillId="0" borderId="0" xfId="0" applyBorder="1" applyAlignment="1">
      <alignment wrapText="1"/>
    </xf>
    <xf numFmtId="49" fontId="0" fillId="0" borderId="0" xfId="0" applyNumberFormat="1" applyFill="1"/>
    <xf numFmtId="1" fontId="0" fillId="0" borderId="3" xfId="0" applyNumberFormat="1" applyBorder="1"/>
    <xf numFmtId="1" fontId="3" fillId="0" borderId="3" xfId="0" applyNumberFormat="1" applyFont="1" applyBorder="1"/>
    <xf numFmtId="1" fontId="6" fillId="0" borderId="0" xfId="0" applyNumberFormat="1" applyFont="1" applyFill="1"/>
    <xf numFmtId="1" fontId="6" fillId="0" borderId="3" xfId="0" applyNumberFormat="1" applyFont="1" applyBorder="1" applyAlignment="1">
      <alignment horizontal="center"/>
    </xf>
    <xf numFmtId="1" fontId="3" fillId="2" borderId="7" xfId="0" applyNumberFormat="1" applyFont="1" applyFill="1" applyBorder="1"/>
    <xf numFmtId="1" fontId="3" fillId="2" borderId="9" xfId="0" applyNumberFormat="1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right"/>
    </xf>
    <xf numFmtId="1" fontId="0" fillId="4" borderId="0" xfId="0" applyNumberFormat="1" applyFill="1"/>
    <xf numFmtId="0" fontId="0" fillId="5" borderId="3" xfId="0" applyFill="1" applyBorder="1"/>
    <xf numFmtId="1" fontId="5" fillId="0" borderId="0" xfId="0" applyNumberFormat="1" applyFont="1" applyBorder="1"/>
    <xf numFmtId="0" fontId="5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zoomScale="110" zoomScaleNormal="110" workbookViewId="0">
      <pane xSplit="1" topLeftCell="B1" activePane="topRight" state="frozen"/>
      <selection pane="topRight" activeCell="I19" sqref="I19"/>
    </sheetView>
  </sheetViews>
  <sheetFormatPr defaultRowHeight="15" x14ac:dyDescent="0.25"/>
  <cols>
    <col min="1" max="1" width="45.85546875" customWidth="1"/>
  </cols>
  <sheetData>
    <row r="1" spans="1:15" ht="18" x14ac:dyDescent="0.25">
      <c r="A1" s="1" t="s">
        <v>0</v>
      </c>
      <c r="B1" s="1"/>
      <c r="C1" s="2"/>
      <c r="D1" s="2"/>
      <c r="E1" s="2"/>
      <c r="F1" t="s">
        <v>1</v>
      </c>
      <c r="M1" s="2"/>
      <c r="O1" s="3"/>
    </row>
    <row r="2" spans="1:15" x14ac:dyDescent="0.25">
      <c r="A2" s="2" t="s">
        <v>2</v>
      </c>
      <c r="B2" s="2"/>
      <c r="C2" s="2"/>
      <c r="D2" s="2"/>
      <c r="E2" s="2"/>
      <c r="F2" s="2"/>
      <c r="G2" s="2"/>
      <c r="H2" t="s">
        <v>3</v>
      </c>
      <c r="L2" s="4"/>
      <c r="M2" s="5"/>
    </row>
    <row r="3" spans="1:15" x14ac:dyDescent="0.25">
      <c r="A3" s="2"/>
      <c r="B3" s="2"/>
      <c r="C3" s="2"/>
      <c r="D3" s="2"/>
      <c r="E3" s="2"/>
      <c r="F3" s="2"/>
      <c r="G3" s="2"/>
      <c r="L3" s="4"/>
      <c r="M3" s="5"/>
    </row>
    <row r="4" spans="1:15" x14ac:dyDescent="0.25">
      <c r="A4" s="2"/>
      <c r="B4" s="2"/>
      <c r="C4" s="2"/>
      <c r="D4" s="2"/>
      <c r="E4" s="2"/>
      <c r="F4" s="2"/>
      <c r="G4" s="2"/>
      <c r="L4" s="4"/>
      <c r="M4" s="5"/>
    </row>
    <row r="5" spans="1:15" x14ac:dyDescent="0.25">
      <c r="A5" s="6" t="s">
        <v>4</v>
      </c>
      <c r="B5" s="7">
        <v>1</v>
      </c>
      <c r="C5" s="7">
        <v>2</v>
      </c>
      <c r="D5" s="7">
        <v>3</v>
      </c>
      <c r="E5" s="8" t="s">
        <v>5</v>
      </c>
      <c r="F5" s="7">
        <v>4</v>
      </c>
      <c r="G5" s="7">
        <v>5</v>
      </c>
      <c r="H5" s="7">
        <v>6</v>
      </c>
      <c r="I5" s="9" t="s">
        <v>6</v>
      </c>
      <c r="J5" s="7">
        <v>7</v>
      </c>
      <c r="K5" s="7">
        <v>8</v>
      </c>
      <c r="L5" s="7">
        <v>9</v>
      </c>
      <c r="M5" s="9" t="s">
        <v>7</v>
      </c>
      <c r="N5" s="9" t="s">
        <v>8</v>
      </c>
      <c r="O5" s="10" t="s">
        <v>9</v>
      </c>
    </row>
    <row r="6" spans="1:15" x14ac:dyDescent="0.25">
      <c r="A6" s="19" t="s">
        <v>10</v>
      </c>
      <c r="B6" s="11">
        <v>20</v>
      </c>
      <c r="C6" s="11">
        <v>20</v>
      </c>
      <c r="D6" s="12">
        <v>20</v>
      </c>
      <c r="E6" s="13">
        <f>B6+C6+D6</f>
        <v>60</v>
      </c>
      <c r="F6" s="12">
        <v>25</v>
      </c>
      <c r="G6" s="12">
        <v>25</v>
      </c>
      <c r="H6" s="14">
        <v>25</v>
      </c>
      <c r="I6" s="15">
        <f t="shared" ref="I6:I17" si="0">F6+G6+H6</f>
        <v>75</v>
      </c>
      <c r="J6" s="16">
        <v>30</v>
      </c>
      <c r="K6" s="12">
        <v>30</v>
      </c>
      <c r="L6" s="12">
        <v>30</v>
      </c>
      <c r="M6" s="17">
        <f>J6+K6+L6</f>
        <v>90</v>
      </c>
      <c r="N6" s="18">
        <f t="shared" ref="N6:N18" si="1">E6+I6+M6</f>
        <v>225</v>
      </c>
      <c r="O6" s="10">
        <v>225</v>
      </c>
    </row>
    <row r="7" spans="1:15" x14ac:dyDescent="0.25">
      <c r="A7" s="19" t="s">
        <v>11</v>
      </c>
      <c r="B7" s="12">
        <v>39</v>
      </c>
      <c r="C7" s="12">
        <v>38</v>
      </c>
      <c r="D7" s="12">
        <v>38</v>
      </c>
      <c r="E7" s="13">
        <f t="shared" ref="E7:E17" si="2">B7+C7+D7</f>
        <v>115</v>
      </c>
      <c r="F7" s="12">
        <v>39</v>
      </c>
      <c r="G7" s="12">
        <v>38</v>
      </c>
      <c r="H7" s="12">
        <v>38</v>
      </c>
      <c r="I7" s="15">
        <f t="shared" si="0"/>
        <v>115</v>
      </c>
      <c r="J7" s="12">
        <v>99</v>
      </c>
      <c r="K7" s="12">
        <v>98</v>
      </c>
      <c r="L7" s="12">
        <v>98</v>
      </c>
      <c r="M7" s="17">
        <f t="shared" ref="M7:M17" si="3">J7+K7+L7</f>
        <v>295</v>
      </c>
      <c r="N7" s="18">
        <f t="shared" si="1"/>
        <v>525</v>
      </c>
      <c r="O7" s="10">
        <v>525</v>
      </c>
    </row>
    <row r="8" spans="1:15" x14ac:dyDescent="0.25">
      <c r="A8" s="19" t="s">
        <v>12</v>
      </c>
      <c r="B8" s="12">
        <v>83</v>
      </c>
      <c r="C8" s="12">
        <v>81</v>
      </c>
      <c r="D8" s="12">
        <v>81</v>
      </c>
      <c r="E8" s="13">
        <f t="shared" si="2"/>
        <v>245</v>
      </c>
      <c r="F8" s="12">
        <v>83</v>
      </c>
      <c r="G8" s="12">
        <v>81</v>
      </c>
      <c r="H8" s="14">
        <v>81</v>
      </c>
      <c r="I8" s="15">
        <f t="shared" si="0"/>
        <v>245</v>
      </c>
      <c r="J8" s="12">
        <v>87</v>
      </c>
      <c r="K8" s="12">
        <v>87</v>
      </c>
      <c r="L8" s="12">
        <v>86</v>
      </c>
      <c r="M8" s="17">
        <f t="shared" si="3"/>
        <v>260</v>
      </c>
      <c r="N8" s="18">
        <f t="shared" si="1"/>
        <v>750</v>
      </c>
      <c r="O8" s="10">
        <v>750</v>
      </c>
    </row>
    <row r="9" spans="1:15" x14ac:dyDescent="0.25">
      <c r="A9" s="19" t="s">
        <v>13</v>
      </c>
      <c r="B9" s="12">
        <v>40</v>
      </c>
      <c r="C9" s="12">
        <v>40</v>
      </c>
      <c r="D9" s="12">
        <v>40</v>
      </c>
      <c r="E9" s="13">
        <f t="shared" si="2"/>
        <v>120</v>
      </c>
      <c r="F9" s="12">
        <v>43</v>
      </c>
      <c r="G9" s="12">
        <v>41</v>
      </c>
      <c r="H9" s="14">
        <v>41</v>
      </c>
      <c r="I9" s="15">
        <f t="shared" si="0"/>
        <v>125</v>
      </c>
      <c r="J9" s="12">
        <v>50</v>
      </c>
      <c r="K9" s="12">
        <v>50</v>
      </c>
      <c r="L9" s="12">
        <v>50</v>
      </c>
      <c r="M9" s="17">
        <f t="shared" si="3"/>
        <v>150</v>
      </c>
      <c r="N9" s="18">
        <f t="shared" si="1"/>
        <v>395</v>
      </c>
      <c r="O9" s="10">
        <v>395</v>
      </c>
    </row>
    <row r="10" spans="1:15" x14ac:dyDescent="0.25">
      <c r="A10" s="19" t="s">
        <v>14</v>
      </c>
      <c r="B10" s="12">
        <v>59</v>
      </c>
      <c r="C10" s="12">
        <v>58</v>
      </c>
      <c r="D10" s="12">
        <v>58</v>
      </c>
      <c r="E10" s="13">
        <f t="shared" si="2"/>
        <v>175</v>
      </c>
      <c r="F10" s="12">
        <v>88</v>
      </c>
      <c r="G10" s="12">
        <v>86</v>
      </c>
      <c r="H10" s="11">
        <v>86</v>
      </c>
      <c r="I10" s="15">
        <f t="shared" si="0"/>
        <v>260</v>
      </c>
      <c r="J10" s="66">
        <v>78</v>
      </c>
      <c r="K10" s="66">
        <v>78</v>
      </c>
      <c r="L10" s="66">
        <v>79</v>
      </c>
      <c r="M10" s="17">
        <f t="shared" si="3"/>
        <v>235</v>
      </c>
      <c r="N10" s="18">
        <f t="shared" si="1"/>
        <v>670</v>
      </c>
      <c r="O10" s="67">
        <v>730</v>
      </c>
    </row>
    <row r="11" spans="1:15" x14ac:dyDescent="0.25">
      <c r="A11" s="19" t="s">
        <v>15</v>
      </c>
      <c r="B11" s="12">
        <v>150</v>
      </c>
      <c r="C11" s="12">
        <v>150</v>
      </c>
      <c r="D11" s="12">
        <v>150</v>
      </c>
      <c r="E11" s="13">
        <f t="shared" si="2"/>
        <v>450</v>
      </c>
      <c r="F11" s="12">
        <v>150</v>
      </c>
      <c r="G11" s="12">
        <v>150</v>
      </c>
      <c r="H11" s="14">
        <v>150</v>
      </c>
      <c r="I11" s="15">
        <f t="shared" si="0"/>
        <v>450</v>
      </c>
      <c r="J11" s="12">
        <v>134</v>
      </c>
      <c r="K11" s="12">
        <v>133</v>
      </c>
      <c r="L11" s="12">
        <v>133</v>
      </c>
      <c r="M11" s="17">
        <f t="shared" si="3"/>
        <v>400</v>
      </c>
      <c r="N11" s="18">
        <f t="shared" si="1"/>
        <v>1300</v>
      </c>
      <c r="O11" s="10">
        <v>1300</v>
      </c>
    </row>
    <row r="12" spans="1:15" x14ac:dyDescent="0.25">
      <c r="A12" s="19" t="s">
        <v>16</v>
      </c>
      <c r="B12" s="12">
        <v>11</v>
      </c>
      <c r="C12" s="12">
        <v>12</v>
      </c>
      <c r="D12" s="12">
        <v>12</v>
      </c>
      <c r="E12" s="13">
        <f t="shared" si="2"/>
        <v>35</v>
      </c>
      <c r="F12" s="12">
        <v>19</v>
      </c>
      <c r="G12" s="12">
        <v>18</v>
      </c>
      <c r="H12" s="14">
        <v>18</v>
      </c>
      <c r="I12" s="15">
        <f t="shared" si="0"/>
        <v>55</v>
      </c>
      <c r="J12" s="12">
        <v>30</v>
      </c>
      <c r="K12" s="12">
        <v>30</v>
      </c>
      <c r="L12" s="12">
        <v>30</v>
      </c>
      <c r="M12" s="17">
        <f t="shared" si="3"/>
        <v>90</v>
      </c>
      <c r="N12" s="18">
        <f t="shared" si="1"/>
        <v>180</v>
      </c>
      <c r="O12" s="10">
        <v>180</v>
      </c>
    </row>
    <row r="13" spans="1:15" x14ac:dyDescent="0.25">
      <c r="A13" s="19" t="s">
        <v>17</v>
      </c>
      <c r="B13" s="12">
        <v>134</v>
      </c>
      <c r="C13" s="12">
        <v>133</v>
      </c>
      <c r="D13" s="12">
        <v>133</v>
      </c>
      <c r="E13" s="13">
        <f t="shared" si="2"/>
        <v>400</v>
      </c>
      <c r="F13" s="12">
        <v>134</v>
      </c>
      <c r="G13" s="12">
        <v>133</v>
      </c>
      <c r="H13" s="14">
        <v>133</v>
      </c>
      <c r="I13" s="15">
        <f t="shared" si="0"/>
        <v>400</v>
      </c>
      <c r="J13" s="66">
        <v>138</v>
      </c>
      <c r="K13" s="66">
        <v>138</v>
      </c>
      <c r="L13" s="66">
        <v>139</v>
      </c>
      <c r="M13" s="17">
        <f>J13+K13+L13</f>
        <v>415</v>
      </c>
      <c r="N13" s="18">
        <f t="shared" si="1"/>
        <v>1215</v>
      </c>
      <c r="O13" s="67">
        <v>1110</v>
      </c>
    </row>
    <row r="14" spans="1:15" x14ac:dyDescent="0.25">
      <c r="A14" s="19" t="s">
        <v>18</v>
      </c>
      <c r="B14" s="12">
        <v>49</v>
      </c>
      <c r="C14" s="12">
        <v>48</v>
      </c>
      <c r="D14" s="12">
        <v>48</v>
      </c>
      <c r="E14" s="13">
        <f t="shared" si="2"/>
        <v>145</v>
      </c>
      <c r="F14" s="12">
        <v>64</v>
      </c>
      <c r="G14" s="12">
        <v>63</v>
      </c>
      <c r="H14" s="14">
        <v>63</v>
      </c>
      <c r="I14" s="15">
        <f t="shared" si="0"/>
        <v>190</v>
      </c>
      <c r="J14" s="12">
        <v>87</v>
      </c>
      <c r="K14" s="12">
        <v>87</v>
      </c>
      <c r="L14" s="12">
        <v>86</v>
      </c>
      <c r="M14" s="17">
        <f t="shared" si="3"/>
        <v>260</v>
      </c>
      <c r="N14" s="18">
        <f t="shared" si="1"/>
        <v>595</v>
      </c>
      <c r="O14" s="10">
        <v>595</v>
      </c>
    </row>
    <row r="15" spans="1:15" x14ac:dyDescent="0.25">
      <c r="A15" s="19" t="s">
        <v>19</v>
      </c>
      <c r="B15" s="12">
        <v>61</v>
      </c>
      <c r="C15" s="12">
        <v>62</v>
      </c>
      <c r="D15" s="12">
        <v>62</v>
      </c>
      <c r="E15" s="13">
        <f t="shared" si="2"/>
        <v>185</v>
      </c>
      <c r="F15" s="12">
        <v>74</v>
      </c>
      <c r="G15" s="12">
        <v>73</v>
      </c>
      <c r="H15" s="14">
        <v>73</v>
      </c>
      <c r="I15" s="15">
        <f t="shared" si="0"/>
        <v>220</v>
      </c>
      <c r="J15" s="12">
        <v>97</v>
      </c>
      <c r="K15" s="12">
        <v>97</v>
      </c>
      <c r="L15" s="12">
        <v>96</v>
      </c>
      <c r="M15" s="17">
        <f t="shared" si="3"/>
        <v>290</v>
      </c>
      <c r="N15" s="18">
        <f t="shared" si="1"/>
        <v>695</v>
      </c>
      <c r="O15" s="10">
        <v>695</v>
      </c>
    </row>
    <row r="16" spans="1:15" x14ac:dyDescent="0.25">
      <c r="A16" s="19" t="s">
        <v>20</v>
      </c>
      <c r="B16" s="12">
        <v>15</v>
      </c>
      <c r="C16" s="12">
        <v>15</v>
      </c>
      <c r="D16" s="12">
        <v>15</v>
      </c>
      <c r="E16" s="13">
        <f t="shared" si="2"/>
        <v>45</v>
      </c>
      <c r="F16" s="12">
        <v>20</v>
      </c>
      <c r="G16" s="12">
        <v>20</v>
      </c>
      <c r="H16" s="14">
        <v>20</v>
      </c>
      <c r="I16" s="15">
        <f t="shared" si="0"/>
        <v>60</v>
      </c>
      <c r="J16" s="12">
        <v>29</v>
      </c>
      <c r="K16" s="12">
        <v>28</v>
      </c>
      <c r="L16" s="12">
        <v>28</v>
      </c>
      <c r="M16" s="17">
        <f t="shared" si="3"/>
        <v>85</v>
      </c>
      <c r="N16" s="18">
        <f t="shared" si="1"/>
        <v>190</v>
      </c>
      <c r="O16" s="10">
        <v>190</v>
      </c>
    </row>
    <row r="17" spans="1:15" x14ac:dyDescent="0.25">
      <c r="A17" s="19" t="s">
        <v>21</v>
      </c>
      <c r="B17" s="12">
        <v>22</v>
      </c>
      <c r="C17" s="12">
        <v>22</v>
      </c>
      <c r="D17" s="12">
        <v>21</v>
      </c>
      <c r="E17" s="13">
        <f t="shared" si="2"/>
        <v>65</v>
      </c>
      <c r="F17" s="12">
        <v>22</v>
      </c>
      <c r="G17" s="12">
        <v>22</v>
      </c>
      <c r="H17" s="68">
        <v>21</v>
      </c>
      <c r="I17" s="15">
        <f t="shared" si="0"/>
        <v>65</v>
      </c>
      <c r="J17" s="66">
        <v>0</v>
      </c>
      <c r="K17" s="66">
        <v>0</v>
      </c>
      <c r="L17" s="66">
        <v>20</v>
      </c>
      <c r="M17" s="17">
        <f t="shared" si="3"/>
        <v>20</v>
      </c>
      <c r="N17" s="18">
        <f t="shared" si="1"/>
        <v>150</v>
      </c>
      <c r="O17" s="67">
        <v>195</v>
      </c>
    </row>
    <row r="18" spans="1:15" x14ac:dyDescent="0.25">
      <c r="A18" s="20" t="s">
        <v>22</v>
      </c>
      <c r="B18" s="21">
        <f>SUM(B6:B17)</f>
        <v>683</v>
      </c>
      <c r="C18" s="21">
        <f>SUM(C6:C17)</f>
        <v>679</v>
      </c>
      <c r="D18" s="21">
        <f>SUM(D6:D17)</f>
        <v>678</v>
      </c>
      <c r="E18" s="22">
        <f>SUM(B18:D18)</f>
        <v>2040</v>
      </c>
      <c r="F18" s="21">
        <f>SUM(F6:F17)</f>
        <v>761</v>
      </c>
      <c r="G18" s="21">
        <f>SUM(G6:G17)</f>
        <v>750</v>
      </c>
      <c r="H18" s="21">
        <f>SUM(H6:H17)</f>
        <v>749</v>
      </c>
      <c r="I18" s="22">
        <f>SUM(F18:H18)</f>
        <v>2260</v>
      </c>
      <c r="J18" s="21">
        <f>SUM(J6:J17)</f>
        <v>859</v>
      </c>
      <c r="K18" s="21">
        <f>SUM(K6:K17)</f>
        <v>856</v>
      </c>
      <c r="L18" s="21">
        <f>SUM(L6:L17)</f>
        <v>875</v>
      </c>
      <c r="M18" s="22">
        <f>SUM(J18:L18)</f>
        <v>2590</v>
      </c>
      <c r="N18" s="23">
        <f t="shared" si="1"/>
        <v>6890</v>
      </c>
      <c r="O18" s="10">
        <f>SUM(O6:O17)</f>
        <v>6890</v>
      </c>
    </row>
    <row r="19" spans="1:15" x14ac:dyDescent="0.25">
      <c r="A19" s="24"/>
      <c r="B19" s="25"/>
      <c r="C19" s="25"/>
      <c r="D19" s="25"/>
      <c r="E19" s="25"/>
      <c r="I19" s="26"/>
      <c r="J19" s="25"/>
      <c r="K19" s="25"/>
      <c r="L19" s="25"/>
      <c r="M19" s="27"/>
      <c r="N19" s="27"/>
      <c r="O19" s="28"/>
    </row>
    <row r="20" spans="1:15" x14ac:dyDescent="0.25">
      <c r="A20" s="29"/>
      <c r="B20" s="31"/>
      <c r="C20" s="29"/>
      <c r="D20" s="29"/>
      <c r="E20" s="29"/>
      <c r="F20" s="29"/>
      <c r="G20" s="29"/>
      <c r="H20" s="31"/>
      <c r="I20" s="29"/>
      <c r="J20" s="31"/>
      <c r="K20" s="31"/>
      <c r="L20" s="31"/>
      <c r="M20" s="29"/>
    </row>
    <row r="21" spans="1:15" x14ac:dyDescent="0.25">
      <c r="A21" s="32"/>
      <c r="B21" s="30"/>
      <c r="C21" s="30"/>
      <c r="D21" s="30"/>
      <c r="E21" s="30"/>
      <c r="F21" s="69"/>
      <c r="G21" s="69"/>
      <c r="H21" s="69"/>
      <c r="I21" s="29"/>
      <c r="J21" s="30"/>
      <c r="K21" s="30"/>
      <c r="L21" s="30"/>
      <c r="M21" s="29"/>
    </row>
    <row r="22" spans="1:15" x14ac:dyDescent="0.25">
      <c r="A22" s="33"/>
      <c r="B22" s="30"/>
      <c r="C22" s="30"/>
      <c r="D22" s="30"/>
      <c r="E22" s="30"/>
      <c r="F22" s="30"/>
      <c r="G22" s="30"/>
      <c r="H22" s="30"/>
      <c r="I22" s="29"/>
      <c r="J22" s="30"/>
      <c r="K22" s="30"/>
      <c r="L22" s="30"/>
      <c r="M22" s="29"/>
    </row>
    <row r="23" spans="1:15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8"/>
  <sheetViews>
    <sheetView tabSelected="1" zoomScale="115" zoomScaleNormal="115" workbookViewId="0">
      <selection activeCell="A22" sqref="A22"/>
    </sheetView>
  </sheetViews>
  <sheetFormatPr defaultRowHeight="15" x14ac:dyDescent="0.25"/>
  <cols>
    <col min="1" max="1" width="36.42578125" customWidth="1"/>
    <col min="2" max="4" width="6.7109375" customWidth="1"/>
    <col min="5" max="5" width="11.140625" customWidth="1"/>
    <col min="6" max="6" width="10" customWidth="1"/>
    <col min="7" max="9" width="6.7109375" customWidth="1"/>
    <col min="10" max="10" width="10.5703125" bestFit="1" customWidth="1"/>
    <col min="11" max="11" width="10" customWidth="1"/>
    <col min="12" max="12" width="7.85546875" customWidth="1"/>
    <col min="13" max="14" width="6.7109375" customWidth="1"/>
    <col min="15" max="15" width="12.28515625" bestFit="1" customWidth="1"/>
    <col min="16" max="16" width="9.28515625" customWidth="1"/>
    <col min="17" max="17" width="11.28515625" customWidth="1"/>
    <col min="18" max="18" width="7.140625" customWidth="1"/>
  </cols>
  <sheetData>
    <row r="1" spans="1:18" ht="18" x14ac:dyDescent="0.25">
      <c r="A1" s="34" t="s">
        <v>23</v>
      </c>
      <c r="M1" s="2"/>
    </row>
    <row r="2" spans="1:18" x14ac:dyDescent="0.25">
      <c r="A2" s="2"/>
      <c r="B2" s="2"/>
      <c r="C2" s="2"/>
      <c r="D2" s="2"/>
      <c r="E2" s="2" t="s">
        <v>24</v>
      </c>
      <c r="F2" s="2"/>
      <c r="K2" s="4"/>
      <c r="L2" s="5"/>
    </row>
    <row r="3" spans="1:18" x14ac:dyDescent="0.25">
      <c r="A3" s="2"/>
      <c r="B3" s="2"/>
      <c r="C3" s="2"/>
      <c r="D3" s="2"/>
      <c r="E3" s="2"/>
      <c r="F3" s="2"/>
      <c r="K3" s="24"/>
      <c r="L3" s="5"/>
    </row>
    <row r="4" spans="1:18" ht="15.75" x14ac:dyDescent="0.25">
      <c r="A4" s="2" t="s">
        <v>25</v>
      </c>
      <c r="B4" s="2"/>
      <c r="C4" s="2"/>
      <c r="D4" s="2"/>
      <c r="E4" s="2"/>
      <c r="F4" s="35" t="s">
        <v>26</v>
      </c>
      <c r="H4" s="36"/>
      <c r="K4" s="35" t="s">
        <v>26</v>
      </c>
      <c r="P4" s="37" t="s">
        <v>26</v>
      </c>
      <c r="Q4" s="35" t="s">
        <v>26</v>
      </c>
    </row>
    <row r="5" spans="1:18" x14ac:dyDescent="0.25">
      <c r="A5" s="38" t="s">
        <v>4</v>
      </c>
      <c r="B5" s="7">
        <v>1</v>
      </c>
      <c r="C5" s="7">
        <v>2</v>
      </c>
      <c r="D5" s="7">
        <v>3</v>
      </c>
      <c r="E5" s="9" t="s">
        <v>27</v>
      </c>
      <c r="F5" s="39" t="s">
        <v>28</v>
      </c>
      <c r="G5" s="7">
        <v>4</v>
      </c>
      <c r="H5" s="7">
        <v>5</v>
      </c>
      <c r="I5" s="7">
        <v>6</v>
      </c>
      <c r="J5" s="9" t="s">
        <v>29</v>
      </c>
      <c r="K5" s="39" t="s">
        <v>30</v>
      </c>
      <c r="L5" s="40">
        <v>7</v>
      </c>
      <c r="M5" s="40">
        <v>8</v>
      </c>
      <c r="N5" s="40">
        <v>9</v>
      </c>
      <c r="O5" s="9" t="s">
        <v>31</v>
      </c>
      <c r="P5" s="41" t="s">
        <v>32</v>
      </c>
      <c r="Q5" s="39" t="s">
        <v>33</v>
      </c>
      <c r="R5" s="10" t="s">
        <v>9</v>
      </c>
    </row>
    <row r="6" spans="1:18" x14ac:dyDescent="0.25">
      <c r="A6" s="19" t="s">
        <v>10</v>
      </c>
      <c r="B6" s="25">
        <f>Timplan!B6/35.6</f>
        <v>0.56179775280898869</v>
      </c>
      <c r="C6" s="25">
        <f>Timplan!C6/35.6</f>
        <v>0.56179775280898869</v>
      </c>
      <c r="D6" s="25">
        <f>Timplan!D6/35.6</f>
        <v>0.56179775280898869</v>
      </c>
      <c r="E6" s="42">
        <f>SUM(B6:D6)</f>
        <v>1.685393258426966</v>
      </c>
      <c r="F6" s="43">
        <f>E6*35.6</f>
        <v>59.999999999999993</v>
      </c>
      <c r="G6" s="25">
        <f>Timplan!F6/35.6</f>
        <v>0.70224719101123589</v>
      </c>
      <c r="H6" s="25">
        <f>Timplan!G6/35.6</f>
        <v>0.70224719101123589</v>
      </c>
      <c r="I6" s="25">
        <f>Timplan!H6/35.6</f>
        <v>0.70224719101123589</v>
      </c>
      <c r="J6" s="44">
        <f>SUM(G6:I6)</f>
        <v>2.1067415730337076</v>
      </c>
      <c r="K6" s="45">
        <f>J6*35.6</f>
        <v>74.999999999999986</v>
      </c>
      <c r="L6" s="46">
        <f>Timplan!J6/35.6</f>
        <v>0.84269662921348309</v>
      </c>
      <c r="M6" s="46">
        <f>Timplan!K6/35.6</f>
        <v>0.84269662921348309</v>
      </c>
      <c r="N6" s="46">
        <f>Timplan!L6/35.6</f>
        <v>0.84269662921348309</v>
      </c>
      <c r="O6" s="47">
        <f>SUM(L6:N6)</f>
        <v>2.5280898876404492</v>
      </c>
      <c r="P6" s="45">
        <f>O6*35.6</f>
        <v>90</v>
      </c>
      <c r="Q6" s="45">
        <f>F6+K6+P6</f>
        <v>224.99999999999997</v>
      </c>
      <c r="R6" s="10">
        <v>225</v>
      </c>
    </row>
    <row r="7" spans="1:18" x14ac:dyDescent="0.25">
      <c r="A7" s="19" t="s">
        <v>11</v>
      </c>
      <c r="B7" s="25">
        <f>Timplan!B7/35.6</f>
        <v>1.095505617977528</v>
      </c>
      <c r="C7" s="25">
        <f>Timplan!C7/35.6</f>
        <v>1.0674157303370786</v>
      </c>
      <c r="D7" s="25">
        <f>Timplan!D7/35.6</f>
        <v>1.0674157303370786</v>
      </c>
      <c r="E7" s="42">
        <f>SUM(B7:D7)</f>
        <v>3.2303370786516847</v>
      </c>
      <c r="F7" s="43">
        <f t="shared" ref="F7:F17" si="0">E7*35.6</f>
        <v>114.99999999999999</v>
      </c>
      <c r="G7" s="25">
        <f>Timplan!F7/35.6</f>
        <v>1.095505617977528</v>
      </c>
      <c r="H7" s="25">
        <f>Timplan!G7/35.6</f>
        <v>1.0674157303370786</v>
      </c>
      <c r="I7" s="25">
        <f>Timplan!H7/35.6</f>
        <v>1.0674157303370786</v>
      </c>
      <c r="J7" s="44">
        <f t="shared" ref="J7:J17" si="1">SUM(G7:I7)</f>
        <v>3.2303370786516847</v>
      </c>
      <c r="K7" s="45">
        <f t="shared" ref="K7:K17" si="2">J7*35.6</f>
        <v>114.99999999999999</v>
      </c>
      <c r="L7" s="46">
        <f>Timplan!J7/35.6</f>
        <v>2.7808988764044944</v>
      </c>
      <c r="M7" s="46">
        <f>Timplan!K7/35.6</f>
        <v>2.7528089887640448</v>
      </c>
      <c r="N7" s="46">
        <f>Timplan!L7/35.6</f>
        <v>2.7528089887640448</v>
      </c>
      <c r="O7" s="47">
        <f t="shared" ref="O7:O17" si="3">SUM(L7:N7)</f>
        <v>8.286516853932584</v>
      </c>
      <c r="P7" s="45">
        <f t="shared" ref="P7:P18" si="4">O7*35.6</f>
        <v>295</v>
      </c>
      <c r="Q7" s="45">
        <f t="shared" ref="Q7:Q18" si="5">F7+K7+P7</f>
        <v>525</v>
      </c>
      <c r="R7" s="10">
        <v>525</v>
      </c>
    </row>
    <row r="8" spans="1:18" x14ac:dyDescent="0.25">
      <c r="A8" s="19" t="s">
        <v>12</v>
      </c>
      <c r="B8" s="25">
        <f>Timplan!B8/35.6</f>
        <v>2.3314606741573032</v>
      </c>
      <c r="C8" s="25">
        <f>Timplan!C8/35.6</f>
        <v>2.2752808988764044</v>
      </c>
      <c r="D8" s="25">
        <f>Timplan!D8/35.6</f>
        <v>2.2752808988764044</v>
      </c>
      <c r="E8" s="42">
        <f t="shared" ref="E8:E17" si="6">SUM(B8:D8)</f>
        <v>6.882022471910112</v>
      </c>
      <c r="F8" s="43">
        <f t="shared" si="0"/>
        <v>245</v>
      </c>
      <c r="G8" s="25">
        <f>Timplan!F8/35.6</f>
        <v>2.3314606741573032</v>
      </c>
      <c r="H8" s="25">
        <f>Timplan!G8/35.6</f>
        <v>2.2752808988764044</v>
      </c>
      <c r="I8" s="25">
        <f>Timplan!H8/35.6</f>
        <v>2.2752808988764044</v>
      </c>
      <c r="J8" s="44">
        <f t="shared" si="1"/>
        <v>6.882022471910112</v>
      </c>
      <c r="K8" s="45">
        <f t="shared" si="2"/>
        <v>245</v>
      </c>
      <c r="L8" s="46">
        <f>Timplan!J8/35.6</f>
        <v>2.4438202247191012</v>
      </c>
      <c r="M8" s="46">
        <f>Timplan!K8/35.6</f>
        <v>2.4438202247191012</v>
      </c>
      <c r="N8" s="46">
        <f>Timplan!L8/35.6</f>
        <v>2.4157303370786516</v>
      </c>
      <c r="O8" s="47">
        <f t="shared" si="3"/>
        <v>7.3033707865168545</v>
      </c>
      <c r="P8" s="45">
        <f t="shared" si="4"/>
        <v>260.00000000000006</v>
      </c>
      <c r="Q8" s="45">
        <f t="shared" si="5"/>
        <v>750</v>
      </c>
      <c r="R8" s="10">
        <v>750</v>
      </c>
    </row>
    <row r="9" spans="1:18" x14ac:dyDescent="0.25">
      <c r="A9" s="19" t="s">
        <v>13</v>
      </c>
      <c r="B9" s="25">
        <f>Timplan!B9/35.6</f>
        <v>1.1235955056179774</v>
      </c>
      <c r="C9" s="25">
        <f>Timplan!C9/35.6</f>
        <v>1.1235955056179774</v>
      </c>
      <c r="D9" s="25">
        <f>Timplan!D9/35.6</f>
        <v>1.1235955056179774</v>
      </c>
      <c r="E9" s="42">
        <f t="shared" si="6"/>
        <v>3.3707865168539319</v>
      </c>
      <c r="F9" s="43">
        <f t="shared" si="0"/>
        <v>119.99999999999999</v>
      </c>
      <c r="G9" s="25">
        <f>Timplan!F9/35.6</f>
        <v>1.2078651685393258</v>
      </c>
      <c r="H9" s="25">
        <f>Timplan!G9/35.6</f>
        <v>1.151685393258427</v>
      </c>
      <c r="I9" s="25">
        <f>Timplan!H9/35.6</f>
        <v>1.151685393258427</v>
      </c>
      <c r="J9" s="44">
        <f t="shared" si="1"/>
        <v>3.51123595505618</v>
      </c>
      <c r="K9" s="45">
        <f t="shared" si="2"/>
        <v>125.00000000000001</v>
      </c>
      <c r="L9" s="46">
        <f>Timplan!J9/35.6</f>
        <v>1.4044943820224718</v>
      </c>
      <c r="M9" s="46">
        <f>Timplan!K9/35.6</f>
        <v>1.4044943820224718</v>
      </c>
      <c r="N9" s="46">
        <f>Timplan!L9/35.6</f>
        <v>1.4044943820224718</v>
      </c>
      <c r="O9" s="47">
        <f t="shared" si="3"/>
        <v>4.2134831460674151</v>
      </c>
      <c r="P9" s="45">
        <f t="shared" si="4"/>
        <v>149.99999999999997</v>
      </c>
      <c r="Q9" s="45">
        <f t="shared" si="5"/>
        <v>395</v>
      </c>
      <c r="R9" s="10">
        <v>395</v>
      </c>
    </row>
    <row r="10" spans="1:18" x14ac:dyDescent="0.25">
      <c r="A10" s="19" t="s">
        <v>14</v>
      </c>
      <c r="B10" s="25">
        <f>Timplan!B10/35.6</f>
        <v>1.6573033707865168</v>
      </c>
      <c r="C10" s="25">
        <f>Timplan!C10/35.6</f>
        <v>1.6292134831460674</v>
      </c>
      <c r="D10" s="25">
        <f>Timplan!D10/35.6</f>
        <v>1.6292134831460674</v>
      </c>
      <c r="E10" s="42">
        <f t="shared" si="6"/>
        <v>4.9157303370786511</v>
      </c>
      <c r="F10" s="43">
        <f t="shared" si="0"/>
        <v>175</v>
      </c>
      <c r="G10" s="25">
        <f>Timplan!F10/35.6</f>
        <v>2.4719101123595504</v>
      </c>
      <c r="H10" s="25">
        <f>Timplan!G10/35.6</f>
        <v>2.4157303370786516</v>
      </c>
      <c r="I10" s="25">
        <f>Timplan!H10/35.6</f>
        <v>2.4157303370786516</v>
      </c>
      <c r="J10" s="44">
        <f t="shared" si="1"/>
        <v>7.3033707865168527</v>
      </c>
      <c r="K10" s="45">
        <f t="shared" si="2"/>
        <v>259.99999999999994</v>
      </c>
      <c r="L10" s="46">
        <f>Timplan!J10/35.6</f>
        <v>2.191011235955056</v>
      </c>
      <c r="M10" s="46">
        <f>Timplan!K10/35.6</f>
        <v>2.191011235955056</v>
      </c>
      <c r="N10" s="46">
        <f>Timplan!L10/35.6</f>
        <v>2.2191011235955056</v>
      </c>
      <c r="O10" s="47">
        <f t="shared" si="3"/>
        <v>6.6011235955056176</v>
      </c>
      <c r="P10" s="45">
        <f t="shared" si="4"/>
        <v>235</v>
      </c>
      <c r="Q10" s="45">
        <f t="shared" si="5"/>
        <v>670</v>
      </c>
      <c r="R10" s="10">
        <v>730</v>
      </c>
    </row>
    <row r="11" spans="1:18" x14ac:dyDescent="0.25">
      <c r="A11" s="19" t="s">
        <v>15</v>
      </c>
      <c r="B11" s="25">
        <f>Timplan!B11/35.6</f>
        <v>4.2134831460674151</v>
      </c>
      <c r="C11" s="25">
        <f>Timplan!C11/35.6</f>
        <v>4.2134831460674151</v>
      </c>
      <c r="D11" s="25">
        <f>Timplan!D11/35.6</f>
        <v>4.2134831460674151</v>
      </c>
      <c r="E11" s="42">
        <f t="shared" si="6"/>
        <v>12.640449438202246</v>
      </c>
      <c r="F11" s="43">
        <f t="shared" si="0"/>
        <v>450</v>
      </c>
      <c r="G11" s="25">
        <f>Timplan!F11/35.6</f>
        <v>4.2134831460674151</v>
      </c>
      <c r="H11" s="25">
        <f>Timplan!G11/35.6</f>
        <v>4.2134831460674151</v>
      </c>
      <c r="I11" s="25">
        <f>Timplan!H11/35.6</f>
        <v>4.2134831460674151</v>
      </c>
      <c r="J11" s="44">
        <f t="shared" si="1"/>
        <v>12.640449438202246</v>
      </c>
      <c r="K11" s="45">
        <f t="shared" si="2"/>
        <v>450</v>
      </c>
      <c r="L11" s="46">
        <f>Timplan!J11/35.6</f>
        <v>3.7640449438202244</v>
      </c>
      <c r="M11" s="46">
        <f>Timplan!K11/35.6</f>
        <v>3.7359550561797752</v>
      </c>
      <c r="N11" s="46">
        <f>Timplan!L11/35.6</f>
        <v>3.7359550561797752</v>
      </c>
      <c r="O11" s="47">
        <f t="shared" si="3"/>
        <v>11.235955056179776</v>
      </c>
      <c r="P11" s="45">
        <f t="shared" si="4"/>
        <v>400.00000000000006</v>
      </c>
      <c r="Q11" s="45">
        <f t="shared" si="5"/>
        <v>1300</v>
      </c>
      <c r="R11" s="10">
        <v>1300</v>
      </c>
    </row>
    <row r="12" spans="1:18" x14ac:dyDescent="0.25">
      <c r="A12" s="19" t="s">
        <v>16</v>
      </c>
      <c r="B12" s="25">
        <f>Timplan!B12/35.6</f>
        <v>0.3089887640449438</v>
      </c>
      <c r="C12" s="25">
        <f>Timplan!C12/35.6</f>
        <v>0.33707865168539325</v>
      </c>
      <c r="D12" s="25">
        <f>Timplan!D12/35.6</f>
        <v>0.33707865168539325</v>
      </c>
      <c r="E12" s="42">
        <f t="shared" si="6"/>
        <v>0.98314606741573018</v>
      </c>
      <c r="F12" s="43">
        <f t="shared" si="0"/>
        <v>34.999999999999993</v>
      </c>
      <c r="G12" s="25">
        <f>Timplan!F12/35.6</f>
        <v>0.5337078651685393</v>
      </c>
      <c r="H12" s="25">
        <f>Timplan!G12/35.6</f>
        <v>0.5056179775280899</v>
      </c>
      <c r="I12" s="25">
        <f>Timplan!H12/35.6</f>
        <v>0.5056179775280899</v>
      </c>
      <c r="J12" s="44">
        <f t="shared" si="1"/>
        <v>1.5449438202247192</v>
      </c>
      <c r="K12" s="45">
        <f t="shared" si="2"/>
        <v>55.000000000000007</v>
      </c>
      <c r="L12" s="46">
        <f>Timplan!J12/35.6</f>
        <v>0.84269662921348309</v>
      </c>
      <c r="M12" s="46">
        <f>Timplan!K12/35.6</f>
        <v>0.84269662921348309</v>
      </c>
      <c r="N12" s="46">
        <f>Timplan!L12/35.6</f>
        <v>0.84269662921348309</v>
      </c>
      <c r="O12" s="47">
        <f t="shared" si="3"/>
        <v>2.5280898876404492</v>
      </c>
      <c r="P12" s="45">
        <f t="shared" si="4"/>
        <v>90</v>
      </c>
      <c r="Q12" s="45">
        <f t="shared" si="5"/>
        <v>180</v>
      </c>
      <c r="R12" s="10">
        <v>180</v>
      </c>
    </row>
    <row r="13" spans="1:18" x14ac:dyDescent="0.25">
      <c r="A13" s="19" t="s">
        <v>17</v>
      </c>
      <c r="B13" s="25">
        <f>Timplan!B13/35.6</f>
        <v>3.7640449438202244</v>
      </c>
      <c r="C13" s="25">
        <f>Timplan!C13/35.6</f>
        <v>3.7359550561797752</v>
      </c>
      <c r="D13" s="25">
        <f>Timplan!D13/35.6</f>
        <v>3.7359550561797752</v>
      </c>
      <c r="E13" s="42">
        <f t="shared" si="6"/>
        <v>11.235955056179776</v>
      </c>
      <c r="F13" s="43">
        <f t="shared" si="0"/>
        <v>400.00000000000006</v>
      </c>
      <c r="G13" s="25">
        <f>Timplan!F13/35.6</f>
        <v>3.7640449438202244</v>
      </c>
      <c r="H13" s="25">
        <f>Timplan!G13/35.6</f>
        <v>3.7359550561797752</v>
      </c>
      <c r="I13" s="25">
        <f>Timplan!H13/35.6</f>
        <v>3.7359550561797752</v>
      </c>
      <c r="J13" s="44">
        <f t="shared" si="1"/>
        <v>11.235955056179776</v>
      </c>
      <c r="K13" s="45">
        <f t="shared" si="2"/>
        <v>400.00000000000006</v>
      </c>
      <c r="L13" s="46">
        <f>Timplan!J13/35.6</f>
        <v>3.8764044943820224</v>
      </c>
      <c r="M13" s="46">
        <f>Timplan!K13/35.6</f>
        <v>3.8764044943820224</v>
      </c>
      <c r="N13" s="46">
        <f>Timplan!L13/35.6</f>
        <v>3.9044943820224716</v>
      </c>
      <c r="O13" s="47">
        <f t="shared" si="3"/>
        <v>11.657303370786517</v>
      </c>
      <c r="P13" s="45">
        <f t="shared" si="4"/>
        <v>415</v>
      </c>
      <c r="Q13" s="45">
        <f t="shared" si="5"/>
        <v>1215</v>
      </c>
      <c r="R13" s="10">
        <v>1110</v>
      </c>
    </row>
    <row r="14" spans="1:18" x14ac:dyDescent="0.25">
      <c r="A14" s="19" t="s">
        <v>18</v>
      </c>
      <c r="B14" s="25">
        <f>Timplan!B14/35.6</f>
        <v>1.3764044943820224</v>
      </c>
      <c r="C14" s="25">
        <f>Timplan!C14/35.6</f>
        <v>1.348314606741573</v>
      </c>
      <c r="D14" s="25">
        <f>Timplan!D14/35.6</f>
        <v>1.348314606741573</v>
      </c>
      <c r="E14" s="42">
        <f t="shared" si="6"/>
        <v>4.0730337078651679</v>
      </c>
      <c r="F14" s="43">
        <f t="shared" si="0"/>
        <v>144.99999999999997</v>
      </c>
      <c r="G14" s="25">
        <f>Timplan!F14/35.6</f>
        <v>1.797752808988764</v>
      </c>
      <c r="H14" s="25">
        <f>Timplan!G14/35.6</f>
        <v>1.7696629213483146</v>
      </c>
      <c r="I14" s="25">
        <f>Timplan!H14/35.6</f>
        <v>1.7696629213483146</v>
      </c>
      <c r="J14" s="44">
        <f t="shared" si="1"/>
        <v>5.3370786516853927</v>
      </c>
      <c r="K14" s="45">
        <f t="shared" si="2"/>
        <v>190</v>
      </c>
      <c r="L14" s="46">
        <f>Timplan!J14/35.6</f>
        <v>2.4438202247191012</v>
      </c>
      <c r="M14" s="46">
        <f>Timplan!K14/35.6</f>
        <v>2.4438202247191012</v>
      </c>
      <c r="N14" s="46">
        <f>Timplan!L14/35.6</f>
        <v>2.4157303370786516</v>
      </c>
      <c r="O14" s="47">
        <f t="shared" si="3"/>
        <v>7.3033707865168545</v>
      </c>
      <c r="P14" s="45">
        <f t="shared" si="4"/>
        <v>260.00000000000006</v>
      </c>
      <c r="Q14" s="45">
        <f t="shared" si="5"/>
        <v>595</v>
      </c>
      <c r="R14" s="10">
        <v>595</v>
      </c>
    </row>
    <row r="15" spans="1:18" x14ac:dyDescent="0.25">
      <c r="A15" s="19" t="s">
        <v>19</v>
      </c>
      <c r="B15" s="25">
        <f>Timplan!B15/35.6</f>
        <v>1.7134831460674156</v>
      </c>
      <c r="C15" s="25">
        <f>Timplan!C15/35.6</f>
        <v>1.7415730337078652</v>
      </c>
      <c r="D15" s="25">
        <f>Timplan!D15/35.6</f>
        <v>1.7415730337078652</v>
      </c>
      <c r="E15" s="42">
        <f t="shared" si="6"/>
        <v>5.1966292134831455</v>
      </c>
      <c r="F15" s="43">
        <f t="shared" si="0"/>
        <v>185</v>
      </c>
      <c r="G15" s="25">
        <f>Timplan!F15/35.6</f>
        <v>2.0786516853932584</v>
      </c>
      <c r="H15" s="25">
        <f>Timplan!G15/35.6</f>
        <v>2.0505617977528088</v>
      </c>
      <c r="I15" s="25">
        <f>Timplan!H15/35.6</f>
        <v>2.0505617977528088</v>
      </c>
      <c r="J15" s="44">
        <f t="shared" si="1"/>
        <v>6.179775280898876</v>
      </c>
      <c r="K15" s="45">
        <f t="shared" si="2"/>
        <v>220</v>
      </c>
      <c r="L15" s="46">
        <f>Timplan!J15/35.6</f>
        <v>2.7247191011235956</v>
      </c>
      <c r="M15" s="46">
        <f>Timplan!K15/35.6</f>
        <v>2.7247191011235956</v>
      </c>
      <c r="N15" s="46">
        <f>Timplan!L15/35.6</f>
        <v>2.696629213483146</v>
      </c>
      <c r="O15" s="47">
        <f t="shared" si="3"/>
        <v>8.1460674157303377</v>
      </c>
      <c r="P15" s="45">
        <f t="shared" si="4"/>
        <v>290.00000000000006</v>
      </c>
      <c r="Q15" s="45">
        <f t="shared" si="5"/>
        <v>695</v>
      </c>
      <c r="R15" s="10">
        <v>695</v>
      </c>
    </row>
    <row r="16" spans="1:18" x14ac:dyDescent="0.25">
      <c r="A16" s="19" t="s">
        <v>20</v>
      </c>
      <c r="B16" s="25">
        <f>Timplan!B16/35.6</f>
        <v>0.42134831460674155</v>
      </c>
      <c r="C16" s="25">
        <f>Timplan!C16/35.6</f>
        <v>0.42134831460674155</v>
      </c>
      <c r="D16" s="25">
        <f>Timplan!D16/35.6</f>
        <v>0.42134831460674155</v>
      </c>
      <c r="E16" s="42">
        <f t="shared" si="6"/>
        <v>1.2640449438202246</v>
      </c>
      <c r="F16" s="43">
        <f t="shared" si="0"/>
        <v>45</v>
      </c>
      <c r="G16" s="25">
        <f>Timplan!F16/35.6</f>
        <v>0.56179775280898869</v>
      </c>
      <c r="H16" s="25">
        <f>Timplan!G16/35.6</f>
        <v>0.56179775280898869</v>
      </c>
      <c r="I16" s="25">
        <f>Timplan!H16/35.6</f>
        <v>0.56179775280898869</v>
      </c>
      <c r="J16" s="44">
        <f t="shared" si="1"/>
        <v>1.685393258426966</v>
      </c>
      <c r="K16" s="45">
        <f t="shared" si="2"/>
        <v>59.999999999999993</v>
      </c>
      <c r="L16" s="46">
        <f>Timplan!J16/35.6</f>
        <v>0.8146067415730337</v>
      </c>
      <c r="M16" s="46">
        <f>Timplan!K16/35.6</f>
        <v>0.78651685393258419</v>
      </c>
      <c r="N16" s="46">
        <f>Timplan!L16/35.6</f>
        <v>0.78651685393258419</v>
      </c>
      <c r="O16" s="47">
        <f t="shared" si="3"/>
        <v>2.3876404494382024</v>
      </c>
      <c r="P16" s="45">
        <f t="shared" si="4"/>
        <v>85.000000000000014</v>
      </c>
      <c r="Q16" s="45">
        <f t="shared" si="5"/>
        <v>190</v>
      </c>
      <c r="R16" s="10">
        <v>190</v>
      </c>
    </row>
    <row r="17" spans="1:18" x14ac:dyDescent="0.25">
      <c r="A17" s="19" t="s">
        <v>21</v>
      </c>
      <c r="B17" s="25">
        <f>Timplan!B17/35.6</f>
        <v>0.6179775280898876</v>
      </c>
      <c r="C17" s="25">
        <f>Timplan!C17/35.6</f>
        <v>0.6179775280898876</v>
      </c>
      <c r="D17" s="25">
        <f>Timplan!D17/35.6</f>
        <v>0.5898876404494382</v>
      </c>
      <c r="E17" s="42">
        <f t="shared" si="6"/>
        <v>1.8258426966292134</v>
      </c>
      <c r="F17" s="43">
        <f t="shared" si="0"/>
        <v>65</v>
      </c>
      <c r="G17" s="25">
        <f>Timplan!F17/35.6</f>
        <v>0.6179775280898876</v>
      </c>
      <c r="H17" s="25">
        <f>Timplan!G17/35.6</f>
        <v>0.6179775280898876</v>
      </c>
      <c r="I17" s="25">
        <f>Timplan!H17/35.6</f>
        <v>0.5898876404494382</v>
      </c>
      <c r="J17" s="44">
        <f t="shared" si="1"/>
        <v>1.8258426966292134</v>
      </c>
      <c r="K17" s="45">
        <f t="shared" si="2"/>
        <v>65</v>
      </c>
      <c r="L17" s="46">
        <f>Timplan!J17/35.6</f>
        <v>0</v>
      </c>
      <c r="M17" s="46">
        <f>Timplan!K17/35.6</f>
        <v>0</v>
      </c>
      <c r="N17" s="46">
        <f>Timplan!L17/35.6</f>
        <v>0.56179775280898869</v>
      </c>
      <c r="O17" s="47">
        <f t="shared" si="3"/>
        <v>0.56179775280898869</v>
      </c>
      <c r="P17" s="45">
        <f t="shared" si="4"/>
        <v>20</v>
      </c>
      <c r="Q17" s="45">
        <f t="shared" si="5"/>
        <v>150</v>
      </c>
      <c r="R17" s="10">
        <v>195</v>
      </c>
    </row>
    <row r="18" spans="1:18" x14ac:dyDescent="0.25">
      <c r="A18" s="35" t="s">
        <v>22</v>
      </c>
      <c r="B18" s="48">
        <f>SUM(B6:B17)</f>
        <v>19.185393258426963</v>
      </c>
      <c r="C18" s="48">
        <f>SUM(C6:C17)</f>
        <v>19.073033707865171</v>
      </c>
      <c r="D18" s="48">
        <f>SUM(D6:D17)</f>
        <v>19.04494382022472</v>
      </c>
      <c r="E18" s="49">
        <f>SUM(E6:E17)</f>
        <v>57.303370786516858</v>
      </c>
      <c r="F18" s="49">
        <f t="shared" ref="F18" si="7">E18*35.6</f>
        <v>2040.0000000000002</v>
      </c>
      <c r="G18" s="48">
        <f>SUM(G6:G17)</f>
        <v>21.376404494382022</v>
      </c>
      <c r="H18" s="48">
        <f>SUM(H6:H17)</f>
        <v>21.067415730337078</v>
      </c>
      <c r="I18" s="48">
        <f>SUM(I6:I17)</f>
        <v>21.039325842696627</v>
      </c>
      <c r="J18" s="50">
        <f>SUM(G18:I18)</f>
        <v>63.483146067415731</v>
      </c>
      <c r="K18" s="51">
        <f t="shared" ref="K18" si="8">J18*35.6</f>
        <v>2260</v>
      </c>
      <c r="L18" s="52">
        <f>SUM(L6:L17)</f>
        <v>24.129213483146067</v>
      </c>
      <c r="M18" s="52">
        <f t="shared" ref="M18:N18" si="9">SUM(M6:M17)</f>
        <v>24.044943820224724</v>
      </c>
      <c r="N18" s="52">
        <f t="shared" si="9"/>
        <v>24.578651685393261</v>
      </c>
      <c r="O18" s="53">
        <f>SUM(L18:N18)</f>
        <v>72.752808988764059</v>
      </c>
      <c r="P18" s="51">
        <f t="shared" si="4"/>
        <v>2590.0000000000005</v>
      </c>
      <c r="Q18" s="51">
        <f t="shared" si="5"/>
        <v>6890</v>
      </c>
      <c r="R18" s="10">
        <f>SUM(R6:R17)</f>
        <v>6890</v>
      </c>
    </row>
    <row r="19" spans="1:18" x14ac:dyDescent="0.25">
      <c r="A19" s="54"/>
      <c r="B19" s="55"/>
      <c r="I19" s="25"/>
      <c r="L19" s="25"/>
      <c r="M19" s="25"/>
      <c r="N19" s="25"/>
      <c r="O19" s="25"/>
      <c r="P19" s="12"/>
      <c r="Q19" s="12"/>
      <c r="R19" s="56"/>
    </row>
    <row r="21" spans="1:18" x14ac:dyDescent="0.25">
      <c r="J21" t="s">
        <v>34</v>
      </c>
      <c r="K21" s="5"/>
      <c r="L21" s="57"/>
      <c r="M21" s="5"/>
      <c r="N21" s="5"/>
      <c r="O21" s="5"/>
      <c r="P21" s="5"/>
    </row>
    <row r="22" spans="1:18" x14ac:dyDescent="0.25">
      <c r="K22" s="5"/>
      <c r="L22" s="57"/>
      <c r="M22" s="5"/>
      <c r="N22" s="5"/>
      <c r="O22" s="5"/>
      <c r="P22" s="5"/>
    </row>
    <row r="23" spans="1:18" x14ac:dyDescent="0.25">
      <c r="K23" s="5"/>
      <c r="L23" s="57"/>
      <c r="M23" s="5"/>
      <c r="N23" s="5"/>
      <c r="O23" s="5"/>
      <c r="P23" s="5"/>
    </row>
    <row r="24" spans="1:18" x14ac:dyDescent="0.25">
      <c r="A24" s="2" t="s">
        <v>35</v>
      </c>
      <c r="F24" s="35" t="s">
        <v>26</v>
      </c>
      <c r="K24" s="35" t="s">
        <v>26</v>
      </c>
      <c r="L24" s="5"/>
      <c r="M24" s="5"/>
      <c r="N24" s="5"/>
      <c r="O24" s="5"/>
      <c r="P24" s="37" t="s">
        <v>26</v>
      </c>
      <c r="Q24" s="35" t="s">
        <v>26</v>
      </c>
    </row>
    <row r="25" spans="1:18" x14ac:dyDescent="0.25">
      <c r="A25" s="38" t="s">
        <v>4</v>
      </c>
      <c r="B25" s="7">
        <v>1</v>
      </c>
      <c r="C25" s="7">
        <v>2</v>
      </c>
      <c r="D25" s="7">
        <v>3</v>
      </c>
      <c r="E25" s="9" t="s">
        <v>36</v>
      </c>
      <c r="F25" s="39" t="s">
        <v>28</v>
      </c>
      <c r="G25" s="7">
        <v>4</v>
      </c>
      <c r="H25" s="7">
        <v>5</v>
      </c>
      <c r="I25" s="7">
        <v>6</v>
      </c>
      <c r="J25" s="7" t="s">
        <v>37</v>
      </c>
      <c r="K25" s="39" t="s">
        <v>30</v>
      </c>
      <c r="L25" s="7">
        <v>7</v>
      </c>
      <c r="M25" s="7">
        <v>8</v>
      </c>
      <c r="N25" s="7">
        <v>9</v>
      </c>
      <c r="O25" s="9" t="s">
        <v>37</v>
      </c>
      <c r="P25" s="41" t="s">
        <v>32</v>
      </c>
      <c r="Q25" s="39" t="s">
        <v>33</v>
      </c>
      <c r="R25" s="10" t="s">
        <v>9</v>
      </c>
    </row>
    <row r="26" spans="1:18" x14ac:dyDescent="0.25">
      <c r="A26" s="19" t="s">
        <v>10</v>
      </c>
      <c r="B26" s="12">
        <f t="shared" ref="B26:D37" si="10">B6*60</f>
        <v>33.707865168539321</v>
      </c>
      <c r="C26" s="12">
        <f t="shared" si="10"/>
        <v>33.707865168539321</v>
      </c>
      <c r="D26" s="12">
        <f t="shared" si="10"/>
        <v>33.707865168539321</v>
      </c>
      <c r="E26" s="58">
        <f>SUM(B26:D26)</f>
        <v>101.12359550561797</v>
      </c>
      <c r="F26" s="59">
        <f>E26*35.6/60</f>
        <v>60</v>
      </c>
      <c r="G26" s="12">
        <f t="shared" ref="G26:I37" si="11">G6*60</f>
        <v>42.134831460674157</v>
      </c>
      <c r="H26" s="12">
        <f t="shared" si="11"/>
        <v>42.134831460674157</v>
      </c>
      <c r="I26" s="12">
        <f t="shared" si="11"/>
        <v>42.134831460674157</v>
      </c>
      <c r="J26" s="58">
        <f>SUM(G26:I26)</f>
        <v>126.40449438202248</v>
      </c>
      <c r="K26" s="15">
        <f>J26*35.6/60</f>
        <v>75</v>
      </c>
      <c r="L26" s="60">
        <f t="shared" ref="L26:N38" si="12">L6*60</f>
        <v>50.561797752808985</v>
      </c>
      <c r="M26" s="60">
        <f t="shared" si="12"/>
        <v>50.561797752808985</v>
      </c>
      <c r="N26" s="60">
        <f t="shared" si="12"/>
        <v>50.561797752808985</v>
      </c>
      <c r="O26" s="61">
        <f>SUM(L26:N26)</f>
        <v>151.68539325842696</v>
      </c>
      <c r="P26" s="15">
        <f>O26*35.6/60</f>
        <v>90</v>
      </c>
      <c r="Q26" s="15">
        <f>F26+K26+P26</f>
        <v>225</v>
      </c>
      <c r="R26" s="10">
        <v>225</v>
      </c>
    </row>
    <row r="27" spans="1:18" x14ac:dyDescent="0.25">
      <c r="A27" s="19" t="s">
        <v>11</v>
      </c>
      <c r="B27" s="12">
        <f t="shared" si="10"/>
        <v>65.730337078651672</v>
      </c>
      <c r="C27" s="12">
        <f t="shared" si="10"/>
        <v>64.044943820224717</v>
      </c>
      <c r="D27" s="12">
        <f t="shared" si="10"/>
        <v>64.044943820224717</v>
      </c>
      <c r="E27" s="58">
        <f t="shared" ref="E27:E37" si="13">SUM(B27:D27)</f>
        <v>193.82022471910111</v>
      </c>
      <c r="F27" s="59">
        <f t="shared" ref="F27:F37" si="14">E27*35.6/60</f>
        <v>115</v>
      </c>
      <c r="G27" s="12">
        <f t="shared" si="11"/>
        <v>65.730337078651672</v>
      </c>
      <c r="H27" s="12">
        <f t="shared" si="11"/>
        <v>64.044943820224717</v>
      </c>
      <c r="I27" s="12">
        <f t="shared" si="11"/>
        <v>64.044943820224717</v>
      </c>
      <c r="J27" s="58">
        <f t="shared" ref="J27:J37" si="15">SUM(G27:I27)</f>
        <v>193.82022471910111</v>
      </c>
      <c r="K27" s="15">
        <f t="shared" ref="K27:K37" si="16">J27*35.6/60</f>
        <v>115</v>
      </c>
      <c r="L27" s="60">
        <f t="shared" si="12"/>
        <v>166.85393258426967</v>
      </c>
      <c r="M27" s="60">
        <f t="shared" si="12"/>
        <v>165.16853932584269</v>
      </c>
      <c r="N27" s="60">
        <f t="shared" si="12"/>
        <v>165.16853932584269</v>
      </c>
      <c r="O27" s="61">
        <f t="shared" ref="O27:O37" si="17">SUM(L27:N27)</f>
        <v>497.19101123595505</v>
      </c>
      <c r="P27" s="15">
        <f t="shared" ref="P27:P37" si="18">O27*35.6/60</f>
        <v>295</v>
      </c>
      <c r="Q27" s="15">
        <f t="shared" ref="Q27:Q37" si="19">F27+K27+P27</f>
        <v>525</v>
      </c>
      <c r="R27" s="10">
        <v>525</v>
      </c>
    </row>
    <row r="28" spans="1:18" x14ac:dyDescent="0.25">
      <c r="A28" s="19" t="s">
        <v>12</v>
      </c>
      <c r="B28" s="12">
        <f t="shared" si="10"/>
        <v>139.88764044943818</v>
      </c>
      <c r="C28" s="12">
        <f t="shared" si="10"/>
        <v>136.51685393258427</v>
      </c>
      <c r="D28" s="12">
        <f t="shared" si="10"/>
        <v>136.51685393258427</v>
      </c>
      <c r="E28" s="58">
        <f t="shared" si="13"/>
        <v>412.92134831460669</v>
      </c>
      <c r="F28" s="59">
        <f t="shared" si="14"/>
        <v>244.99999999999997</v>
      </c>
      <c r="G28" s="12">
        <f t="shared" si="11"/>
        <v>139.88764044943818</v>
      </c>
      <c r="H28" s="12">
        <f t="shared" si="11"/>
        <v>136.51685393258427</v>
      </c>
      <c r="I28" s="12">
        <f t="shared" si="11"/>
        <v>136.51685393258427</v>
      </c>
      <c r="J28" s="58">
        <f t="shared" si="15"/>
        <v>412.92134831460669</v>
      </c>
      <c r="K28" s="15">
        <f t="shared" si="16"/>
        <v>244.99999999999997</v>
      </c>
      <c r="L28" s="60">
        <f t="shared" si="12"/>
        <v>146.62921348314606</v>
      </c>
      <c r="M28" s="60">
        <f t="shared" si="12"/>
        <v>146.62921348314606</v>
      </c>
      <c r="N28" s="60">
        <f t="shared" si="12"/>
        <v>144.9438202247191</v>
      </c>
      <c r="O28" s="61">
        <f t="shared" si="17"/>
        <v>438.20224719101122</v>
      </c>
      <c r="P28" s="15">
        <f t="shared" si="18"/>
        <v>260</v>
      </c>
      <c r="Q28" s="15">
        <f t="shared" si="19"/>
        <v>750</v>
      </c>
      <c r="R28" s="10">
        <v>750</v>
      </c>
    </row>
    <row r="29" spans="1:18" x14ac:dyDescent="0.25">
      <c r="A29" s="19" t="s">
        <v>13</v>
      </c>
      <c r="B29" s="12">
        <f t="shared" si="10"/>
        <v>67.415730337078642</v>
      </c>
      <c r="C29" s="12">
        <f t="shared" si="10"/>
        <v>67.415730337078642</v>
      </c>
      <c r="D29" s="12">
        <f t="shared" si="10"/>
        <v>67.415730337078642</v>
      </c>
      <c r="E29" s="58">
        <f t="shared" si="13"/>
        <v>202.24719101123594</v>
      </c>
      <c r="F29" s="59">
        <f t="shared" si="14"/>
        <v>120</v>
      </c>
      <c r="G29" s="12">
        <f t="shared" si="11"/>
        <v>72.471910112359552</v>
      </c>
      <c r="H29" s="12">
        <f t="shared" si="11"/>
        <v>69.101123595505626</v>
      </c>
      <c r="I29" s="12">
        <f t="shared" si="11"/>
        <v>69.101123595505626</v>
      </c>
      <c r="J29" s="58">
        <f t="shared" si="15"/>
        <v>210.67415730337081</v>
      </c>
      <c r="K29" s="15">
        <f t="shared" si="16"/>
        <v>125.00000000000001</v>
      </c>
      <c r="L29" s="60">
        <f t="shared" si="12"/>
        <v>84.269662921348313</v>
      </c>
      <c r="M29" s="60">
        <f t="shared" si="12"/>
        <v>84.269662921348313</v>
      </c>
      <c r="N29" s="60">
        <f t="shared" si="12"/>
        <v>84.269662921348313</v>
      </c>
      <c r="O29" s="61">
        <f t="shared" si="17"/>
        <v>252.80898876404495</v>
      </c>
      <c r="P29" s="15">
        <f t="shared" si="18"/>
        <v>150</v>
      </c>
      <c r="Q29" s="15">
        <f t="shared" si="19"/>
        <v>395</v>
      </c>
      <c r="R29" s="10">
        <v>395</v>
      </c>
    </row>
    <row r="30" spans="1:18" x14ac:dyDescent="0.25">
      <c r="A30" s="19" t="s">
        <v>14</v>
      </c>
      <c r="B30" s="12">
        <f t="shared" si="10"/>
        <v>99.438202247191015</v>
      </c>
      <c r="C30" s="12">
        <f t="shared" si="10"/>
        <v>97.752808988764045</v>
      </c>
      <c r="D30" s="12">
        <f t="shared" si="10"/>
        <v>97.752808988764045</v>
      </c>
      <c r="E30" s="58">
        <f t="shared" si="13"/>
        <v>294.9438202247191</v>
      </c>
      <c r="F30" s="59">
        <f t="shared" si="14"/>
        <v>175</v>
      </c>
      <c r="G30" s="12">
        <f t="shared" si="11"/>
        <v>148.31460674157302</v>
      </c>
      <c r="H30" s="12">
        <f t="shared" si="11"/>
        <v>144.9438202247191</v>
      </c>
      <c r="I30" s="12">
        <f t="shared" si="11"/>
        <v>144.9438202247191</v>
      </c>
      <c r="J30" s="58">
        <f t="shared" si="15"/>
        <v>438.20224719101122</v>
      </c>
      <c r="K30" s="15">
        <f t="shared" si="16"/>
        <v>260</v>
      </c>
      <c r="L30" s="60">
        <f t="shared" si="12"/>
        <v>131.46067415730334</v>
      </c>
      <c r="M30" s="60">
        <f t="shared" si="12"/>
        <v>131.46067415730334</v>
      </c>
      <c r="N30" s="60">
        <f t="shared" si="12"/>
        <v>133.14606741573033</v>
      </c>
      <c r="O30" s="61">
        <f t="shared" si="17"/>
        <v>396.06741573033702</v>
      </c>
      <c r="P30" s="15">
        <f t="shared" si="18"/>
        <v>234.99999999999997</v>
      </c>
      <c r="Q30" s="15">
        <f t="shared" si="19"/>
        <v>670</v>
      </c>
      <c r="R30" s="10">
        <v>730</v>
      </c>
    </row>
    <row r="31" spans="1:18" x14ac:dyDescent="0.25">
      <c r="A31" s="19" t="s">
        <v>15</v>
      </c>
      <c r="B31" s="12">
        <f t="shared" si="10"/>
        <v>252.8089887640449</v>
      </c>
      <c r="C31" s="12">
        <f t="shared" si="10"/>
        <v>252.8089887640449</v>
      </c>
      <c r="D31" s="12">
        <f t="shared" si="10"/>
        <v>252.8089887640449</v>
      </c>
      <c r="E31" s="58">
        <f t="shared" si="13"/>
        <v>758.42696629213469</v>
      </c>
      <c r="F31" s="59">
        <f t="shared" si="14"/>
        <v>449.99999999999994</v>
      </c>
      <c r="G31" s="12">
        <f t="shared" si="11"/>
        <v>252.8089887640449</v>
      </c>
      <c r="H31" s="12">
        <f t="shared" si="11"/>
        <v>252.8089887640449</v>
      </c>
      <c r="I31" s="12">
        <f t="shared" si="11"/>
        <v>252.8089887640449</v>
      </c>
      <c r="J31" s="58">
        <f t="shared" si="15"/>
        <v>758.42696629213469</v>
      </c>
      <c r="K31" s="15">
        <f t="shared" si="16"/>
        <v>449.99999999999994</v>
      </c>
      <c r="L31" s="60">
        <f t="shared" si="12"/>
        <v>225.84269662921346</v>
      </c>
      <c r="M31" s="60">
        <f t="shared" si="12"/>
        <v>224.15730337078651</v>
      </c>
      <c r="N31" s="60">
        <f t="shared" si="12"/>
        <v>224.15730337078651</v>
      </c>
      <c r="O31" s="61">
        <f t="shared" si="17"/>
        <v>674.15730337078651</v>
      </c>
      <c r="P31" s="15">
        <f t="shared" si="18"/>
        <v>400</v>
      </c>
      <c r="Q31" s="15">
        <f t="shared" si="19"/>
        <v>1300</v>
      </c>
      <c r="R31" s="10">
        <v>1300</v>
      </c>
    </row>
    <row r="32" spans="1:18" x14ac:dyDescent="0.25">
      <c r="A32" s="19" t="s">
        <v>16</v>
      </c>
      <c r="B32" s="12">
        <f t="shared" si="10"/>
        <v>18.539325842696627</v>
      </c>
      <c r="C32" s="12">
        <f t="shared" si="10"/>
        <v>20.224719101123593</v>
      </c>
      <c r="D32" s="12">
        <f t="shared" si="10"/>
        <v>20.224719101123593</v>
      </c>
      <c r="E32" s="58">
        <f t="shared" si="13"/>
        <v>58.988764044943821</v>
      </c>
      <c r="F32" s="59">
        <f t="shared" si="14"/>
        <v>35</v>
      </c>
      <c r="G32" s="12">
        <f t="shared" si="11"/>
        <v>32.022471910112358</v>
      </c>
      <c r="H32" s="12">
        <f t="shared" si="11"/>
        <v>30.337078651685395</v>
      </c>
      <c r="I32" s="12">
        <f t="shared" si="11"/>
        <v>30.337078651685395</v>
      </c>
      <c r="J32" s="58">
        <f t="shared" si="15"/>
        <v>92.696629213483149</v>
      </c>
      <c r="K32" s="15">
        <f t="shared" si="16"/>
        <v>55.000000000000007</v>
      </c>
      <c r="L32" s="60">
        <f t="shared" si="12"/>
        <v>50.561797752808985</v>
      </c>
      <c r="M32" s="60">
        <f t="shared" si="12"/>
        <v>50.561797752808985</v>
      </c>
      <c r="N32" s="60">
        <f t="shared" si="12"/>
        <v>50.561797752808985</v>
      </c>
      <c r="O32" s="61">
        <f t="shared" si="17"/>
        <v>151.68539325842696</v>
      </c>
      <c r="P32" s="15">
        <f t="shared" si="18"/>
        <v>90</v>
      </c>
      <c r="Q32" s="15">
        <f t="shared" si="19"/>
        <v>180</v>
      </c>
      <c r="R32" s="10">
        <v>180</v>
      </c>
    </row>
    <row r="33" spans="1:18" x14ac:dyDescent="0.25">
      <c r="A33" s="19" t="s">
        <v>17</v>
      </c>
      <c r="B33" s="12">
        <f t="shared" si="10"/>
        <v>225.84269662921346</v>
      </c>
      <c r="C33" s="12">
        <f t="shared" si="10"/>
        <v>224.15730337078651</v>
      </c>
      <c r="D33" s="12">
        <f t="shared" si="10"/>
        <v>224.15730337078651</v>
      </c>
      <c r="E33" s="58">
        <f t="shared" si="13"/>
        <v>674.15730337078651</v>
      </c>
      <c r="F33" s="59">
        <f t="shared" si="14"/>
        <v>400</v>
      </c>
      <c r="G33" s="12">
        <f t="shared" si="11"/>
        <v>225.84269662921346</v>
      </c>
      <c r="H33" s="12">
        <f t="shared" si="11"/>
        <v>224.15730337078651</v>
      </c>
      <c r="I33" s="12">
        <f t="shared" si="11"/>
        <v>224.15730337078651</v>
      </c>
      <c r="J33" s="58">
        <f t="shared" si="15"/>
        <v>674.15730337078651</v>
      </c>
      <c r="K33" s="15">
        <f t="shared" si="16"/>
        <v>400</v>
      </c>
      <c r="L33" s="60">
        <f t="shared" si="12"/>
        <v>232.58426966292134</v>
      </c>
      <c r="M33" s="60">
        <f t="shared" si="12"/>
        <v>232.58426966292134</v>
      </c>
      <c r="N33" s="60">
        <f t="shared" si="12"/>
        <v>234.2696629213483</v>
      </c>
      <c r="O33" s="61">
        <f t="shared" si="17"/>
        <v>699.43820224719093</v>
      </c>
      <c r="P33" s="15">
        <f t="shared" si="18"/>
        <v>414.99999999999994</v>
      </c>
      <c r="Q33" s="15">
        <f t="shared" si="19"/>
        <v>1215</v>
      </c>
      <c r="R33" s="10">
        <v>1110</v>
      </c>
    </row>
    <row r="34" spans="1:18" x14ac:dyDescent="0.25">
      <c r="A34" s="19" t="s">
        <v>18</v>
      </c>
      <c r="B34" s="12">
        <f t="shared" si="10"/>
        <v>82.584269662921344</v>
      </c>
      <c r="C34" s="12">
        <f t="shared" si="10"/>
        <v>80.898876404494374</v>
      </c>
      <c r="D34" s="12">
        <f t="shared" si="10"/>
        <v>80.898876404494374</v>
      </c>
      <c r="E34" s="58">
        <f t="shared" si="13"/>
        <v>244.38202247191009</v>
      </c>
      <c r="F34" s="59">
        <f t="shared" si="14"/>
        <v>145</v>
      </c>
      <c r="G34" s="12">
        <f t="shared" si="11"/>
        <v>107.86516853932584</v>
      </c>
      <c r="H34" s="12">
        <f t="shared" si="11"/>
        <v>106.17977528089888</v>
      </c>
      <c r="I34" s="12">
        <f t="shared" si="11"/>
        <v>106.17977528089888</v>
      </c>
      <c r="J34" s="58">
        <f t="shared" si="15"/>
        <v>320.22471910112358</v>
      </c>
      <c r="K34" s="15">
        <f t="shared" si="16"/>
        <v>190</v>
      </c>
      <c r="L34" s="60">
        <f t="shared" si="12"/>
        <v>146.62921348314606</v>
      </c>
      <c r="M34" s="60">
        <f t="shared" si="12"/>
        <v>146.62921348314606</v>
      </c>
      <c r="N34" s="60">
        <f t="shared" si="12"/>
        <v>144.9438202247191</v>
      </c>
      <c r="O34" s="61">
        <f t="shared" si="17"/>
        <v>438.20224719101122</v>
      </c>
      <c r="P34" s="15">
        <f t="shared" si="18"/>
        <v>260</v>
      </c>
      <c r="Q34" s="15">
        <f t="shared" si="19"/>
        <v>595</v>
      </c>
      <c r="R34" s="10">
        <v>595</v>
      </c>
    </row>
    <row r="35" spans="1:18" x14ac:dyDescent="0.25">
      <c r="A35" s="19" t="s">
        <v>19</v>
      </c>
      <c r="B35" s="12">
        <f t="shared" si="10"/>
        <v>102.80898876404494</v>
      </c>
      <c r="C35" s="12">
        <f t="shared" si="10"/>
        <v>104.49438202247191</v>
      </c>
      <c r="D35" s="12">
        <f t="shared" si="10"/>
        <v>104.49438202247191</v>
      </c>
      <c r="E35" s="58">
        <f t="shared" si="13"/>
        <v>311.79775280898878</v>
      </c>
      <c r="F35" s="59">
        <f t="shared" si="14"/>
        <v>185</v>
      </c>
      <c r="G35" s="12">
        <f t="shared" si="11"/>
        <v>124.71910112359551</v>
      </c>
      <c r="H35" s="12">
        <f t="shared" si="11"/>
        <v>123.03370786516852</v>
      </c>
      <c r="I35" s="12">
        <f t="shared" si="11"/>
        <v>123.03370786516852</v>
      </c>
      <c r="J35" s="58">
        <f t="shared" si="15"/>
        <v>370.78651685393254</v>
      </c>
      <c r="K35" s="15">
        <f t="shared" si="16"/>
        <v>219.99999999999997</v>
      </c>
      <c r="L35" s="60">
        <f t="shared" si="12"/>
        <v>163.48314606741573</v>
      </c>
      <c r="M35" s="60">
        <f t="shared" si="12"/>
        <v>163.48314606741573</v>
      </c>
      <c r="N35" s="60">
        <f t="shared" si="12"/>
        <v>161.79775280898875</v>
      </c>
      <c r="O35" s="61">
        <f t="shared" si="17"/>
        <v>488.76404494382018</v>
      </c>
      <c r="P35" s="15">
        <f t="shared" si="18"/>
        <v>290</v>
      </c>
      <c r="Q35" s="15">
        <f t="shared" si="19"/>
        <v>695</v>
      </c>
      <c r="R35" s="10">
        <v>695</v>
      </c>
    </row>
    <row r="36" spans="1:18" x14ac:dyDescent="0.25">
      <c r="A36" s="19" t="s">
        <v>20</v>
      </c>
      <c r="B36" s="12">
        <f t="shared" si="10"/>
        <v>25.280898876404493</v>
      </c>
      <c r="C36" s="12">
        <f t="shared" si="10"/>
        <v>25.280898876404493</v>
      </c>
      <c r="D36" s="12">
        <f t="shared" si="10"/>
        <v>25.280898876404493</v>
      </c>
      <c r="E36" s="58">
        <f t="shared" si="13"/>
        <v>75.842696629213478</v>
      </c>
      <c r="F36" s="59">
        <f t="shared" si="14"/>
        <v>45</v>
      </c>
      <c r="G36" s="12">
        <f t="shared" si="11"/>
        <v>33.707865168539321</v>
      </c>
      <c r="H36" s="12">
        <f t="shared" si="11"/>
        <v>33.707865168539321</v>
      </c>
      <c r="I36" s="12">
        <f t="shared" si="11"/>
        <v>33.707865168539321</v>
      </c>
      <c r="J36" s="58">
        <f t="shared" si="15"/>
        <v>101.12359550561797</v>
      </c>
      <c r="K36" s="15">
        <f t="shared" si="16"/>
        <v>60</v>
      </c>
      <c r="L36" s="60">
        <f t="shared" si="12"/>
        <v>48.876404494382022</v>
      </c>
      <c r="M36" s="60">
        <f t="shared" si="12"/>
        <v>47.191011235955052</v>
      </c>
      <c r="N36" s="60">
        <f t="shared" si="12"/>
        <v>47.191011235955052</v>
      </c>
      <c r="O36" s="61">
        <f t="shared" si="17"/>
        <v>143.25842696629212</v>
      </c>
      <c r="P36" s="15">
        <f t="shared" si="18"/>
        <v>85</v>
      </c>
      <c r="Q36" s="15">
        <f t="shared" si="19"/>
        <v>190</v>
      </c>
      <c r="R36" s="10">
        <v>190</v>
      </c>
    </row>
    <row r="37" spans="1:18" x14ac:dyDescent="0.25">
      <c r="A37" s="19" t="s">
        <v>21</v>
      </c>
      <c r="B37" s="12">
        <f t="shared" si="10"/>
        <v>37.078651685393254</v>
      </c>
      <c r="C37" s="12">
        <f t="shared" si="10"/>
        <v>37.078651685393254</v>
      </c>
      <c r="D37" s="12">
        <f t="shared" si="10"/>
        <v>35.393258426966291</v>
      </c>
      <c r="E37" s="58">
        <f t="shared" si="13"/>
        <v>109.55056179775281</v>
      </c>
      <c r="F37" s="59">
        <f t="shared" si="14"/>
        <v>65</v>
      </c>
      <c r="G37" s="12">
        <f t="shared" si="11"/>
        <v>37.078651685393254</v>
      </c>
      <c r="H37" s="12">
        <f t="shared" si="11"/>
        <v>37.078651685393254</v>
      </c>
      <c r="I37" s="12">
        <f t="shared" si="11"/>
        <v>35.393258426966291</v>
      </c>
      <c r="J37" s="58">
        <f t="shared" si="15"/>
        <v>109.55056179775281</v>
      </c>
      <c r="K37" s="15">
        <f t="shared" si="16"/>
        <v>65</v>
      </c>
      <c r="L37" s="60">
        <f t="shared" si="12"/>
        <v>0</v>
      </c>
      <c r="M37" s="60">
        <f t="shared" si="12"/>
        <v>0</v>
      </c>
      <c r="N37" s="60">
        <f t="shared" si="12"/>
        <v>33.707865168539321</v>
      </c>
      <c r="O37" s="61">
        <f t="shared" si="17"/>
        <v>33.707865168539321</v>
      </c>
      <c r="P37" s="15">
        <f t="shared" si="18"/>
        <v>19.999999999999996</v>
      </c>
      <c r="Q37" s="15">
        <f t="shared" si="19"/>
        <v>150</v>
      </c>
      <c r="R37" s="10">
        <v>195</v>
      </c>
    </row>
    <row r="38" spans="1:18" x14ac:dyDescent="0.25">
      <c r="A38" s="35" t="s">
        <v>22</v>
      </c>
      <c r="B38" s="21">
        <f>SUM(B26:B37)</f>
        <v>1151.1235955056179</v>
      </c>
      <c r="C38" s="21">
        <f>SUM(C26:C37)</f>
        <v>1144.38202247191</v>
      </c>
      <c r="D38" s="21">
        <f>SUM(D26:D37)</f>
        <v>1142.696629213483</v>
      </c>
      <c r="E38" s="22">
        <f t="shared" ref="E38" si="20">SUM(B38:D38)</f>
        <v>3438.2022471910109</v>
      </c>
      <c r="F38" s="22">
        <f t="shared" ref="F38" si="21">E38*35.6/60</f>
        <v>2039.9999999999998</v>
      </c>
      <c r="G38" s="21">
        <f>SUM(G26:G37)</f>
        <v>1282.5842696629211</v>
      </c>
      <c r="H38" s="21">
        <f>SUM(H26:H37)</f>
        <v>1264.0449438202245</v>
      </c>
      <c r="I38" s="21">
        <f>SUM(I26:I37)</f>
        <v>1262.3595505617975</v>
      </c>
      <c r="J38" s="22">
        <f t="shared" ref="J38" si="22">SUM(G38:I38)</f>
        <v>3808.9887640449433</v>
      </c>
      <c r="K38" s="23">
        <f>J38*35.6/60</f>
        <v>2260</v>
      </c>
      <c r="L38" s="62">
        <f t="shared" si="12"/>
        <v>1447.7528089887639</v>
      </c>
      <c r="M38" s="21">
        <f t="shared" si="12"/>
        <v>1442.6966292134834</v>
      </c>
      <c r="N38" s="63">
        <f t="shared" si="12"/>
        <v>1474.7191011235957</v>
      </c>
      <c r="O38" s="64">
        <f>SUM(L38:N38)</f>
        <v>4365.1685393258431</v>
      </c>
      <c r="P38" s="65">
        <f t="shared" ref="P38" si="23">O38*35.6/60</f>
        <v>2590.0000000000005</v>
      </c>
      <c r="Q38" s="65">
        <f t="shared" ref="Q38" si="24">F38+K38+P38</f>
        <v>6890</v>
      </c>
      <c r="R38" s="10">
        <f>SUM(R26:R37)</f>
        <v>6890</v>
      </c>
    </row>
  </sheetData>
  <pageMargins left="0.7" right="0.7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D59BD6B8615C4192B43FEDEED476CE" ma:contentTypeVersion="4" ma:contentTypeDescription="Skapa ett nytt dokument." ma:contentTypeScope="" ma:versionID="83901515086e0193fcf341e65378f35f">
  <xsd:schema xmlns:xsd="http://www.w3.org/2001/XMLSchema" xmlns:xs="http://www.w3.org/2001/XMLSchema" xmlns:p="http://schemas.microsoft.com/office/2006/metadata/properties" xmlns:ns2="5122ee59-e149-46a5-a2e7-42643008c23c" xmlns:ns3="79e63d68-3bf9-4d15-8066-db8d8745c226" targetNamespace="http://schemas.microsoft.com/office/2006/metadata/properties" ma:root="true" ma:fieldsID="dcad65acb86f9f5aec419bd31309e47a" ns2:_="" ns3:_="">
    <xsd:import namespace="5122ee59-e149-46a5-a2e7-42643008c23c"/>
    <xsd:import namespace="79e63d68-3bf9-4d15-8066-db8d8745c2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2ee59-e149-46a5-a2e7-42643008c2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63d68-3bf9-4d15-8066-db8d8745c2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9e63d68-3bf9-4d15-8066-db8d8745c226">
      <UserInfo>
        <DisplayName>Marita Svärd</DisplayName>
        <AccountId>19</AccountId>
        <AccountType/>
      </UserInfo>
      <UserInfo>
        <DisplayName>Viktoria Haraldsson</DisplayName>
        <AccountId>20</AccountId>
        <AccountType/>
      </UserInfo>
      <UserInfo>
        <DisplayName>Katarina Hammarström</DisplayName>
        <AccountId>32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FD63B4-BE25-4E53-95E4-B4DB558352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22ee59-e149-46a5-a2e7-42643008c23c"/>
    <ds:schemaRef ds:uri="79e63d68-3bf9-4d15-8066-db8d8745c2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E7279A-831A-4B01-946D-55D475C5F869}">
  <ds:schemaRefs>
    <ds:schemaRef ds:uri="http://purl.org/dc/terms/"/>
    <ds:schemaRef ds:uri="http://schemas.openxmlformats.org/package/2006/metadata/core-properties"/>
    <ds:schemaRef ds:uri="79e63d68-3bf9-4d15-8066-db8d8745c226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5122ee59-e149-46a5-a2e7-42643008c23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573556E-5AF0-40FF-889B-6A2316B32C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Timplan</vt:lpstr>
      <vt:lpstr>Områknat per vecka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Luaras Raci</dc:creator>
  <cp:keywords/>
  <dc:description/>
  <cp:lastModifiedBy>Ida Niklasson</cp:lastModifiedBy>
  <cp:revision/>
  <cp:lastPrinted>2020-08-11T14:39:14Z</cp:lastPrinted>
  <dcterms:created xsi:type="dcterms:W3CDTF">2018-08-22T12:30:50Z</dcterms:created>
  <dcterms:modified xsi:type="dcterms:W3CDTF">2022-05-06T11:11:09Z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0x0101002DD59BD6B8615C4192B43FEDEED476CE</vt:lpwstr>
  </property>
</Properties>
</file>